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3" i="1" l="1"/>
  <c r="G52" i="1"/>
  <c r="G51" i="1" l="1"/>
  <c r="G50" i="1"/>
  <c r="G47" i="1"/>
  <c r="G46" i="1"/>
  <c r="G45" i="1"/>
  <c r="G49" i="1"/>
  <c r="G48" i="1"/>
  <c r="G42" i="1"/>
  <c r="G41" i="1"/>
  <c r="G44" i="1"/>
  <c r="G54" i="1"/>
  <c r="G55" i="1"/>
  <c r="G40" i="1"/>
  <c r="G56" i="1"/>
  <c r="G57" i="1"/>
  <c r="G29" i="1" l="1"/>
  <c r="G30" i="1"/>
  <c r="G58" i="1" s="1"/>
  <c r="H19" i="1"/>
  <c r="H20" i="1"/>
  <c r="H21" i="1" l="1"/>
  <c r="H23" i="1" s="1"/>
</calcChain>
</file>

<file path=xl/sharedStrings.xml><?xml version="1.0" encoding="utf-8"?>
<sst xmlns="http://schemas.openxmlformats.org/spreadsheetml/2006/main" count="72" uniqueCount="57">
  <si>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</si>
  <si>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</si>
  <si>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</si>
  <si>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</si>
  <si>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</si>
  <si>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</si>
  <si>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</si>
  <si>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</si>
  <si>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</si>
  <si>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</si>
  <si>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</si>
  <si>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</si>
  <si>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</si>
  <si>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</si>
  <si>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</si>
  <si>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</si>
  <si>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2 подъезда</t>
    </r>
  </si>
  <si>
    <t>1.6. Количество квартир: 16</t>
  </si>
  <si>
    <r>
      <t xml:space="preserve">1.4. Площадь жилых помещений- </t>
    </r>
    <r>
      <rPr>
        <b/>
        <sz val="11"/>
        <color theme="1"/>
        <rFont val="Calibri"/>
        <family val="2"/>
        <charset val="204"/>
        <scheme val="minor"/>
      </rPr>
      <t>728,10 кв.м.</t>
    </r>
  </si>
  <si>
    <r>
      <t>1.7. Степень износа: 42</t>
    </r>
    <r>
      <rPr>
        <b/>
        <sz val="11"/>
        <color theme="1"/>
        <rFont val="Calibri"/>
        <family val="2"/>
        <charset val="204"/>
        <scheme val="minor"/>
      </rPr>
      <t>%</t>
    </r>
  </si>
  <si>
    <t>Разница оплачено-начислено(руб.)</t>
  </si>
  <si>
    <t>Отчёт составил:</t>
  </si>
  <si>
    <t>О.Ф. Милькова</t>
  </si>
  <si>
    <t>Отчёт получил:</t>
  </si>
  <si>
    <t>_______________</t>
  </si>
  <si>
    <t>_____________</t>
  </si>
  <si>
    <t>Управление МКД 1 полугодие</t>
  </si>
  <si>
    <t>тариф</t>
  </si>
  <si>
    <t>Управление МКД 2 полугодие</t>
  </si>
  <si>
    <t>Специалист по МКД:</t>
  </si>
  <si>
    <t>1.9. Год постройки: 1978</t>
  </si>
  <si>
    <t>1.8. Кадастровый номер 66:11:4301001:698</t>
  </si>
  <si>
    <t>Обслуживание прибора учета отопления</t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</si>
  <si>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Азева, 7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</si>
  <si>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</si>
  <si>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Предыдущий остаток на 01.01.2022г, (руб)</t>
  </si>
  <si>
    <t>Остаток денежных средств на 01.01.2023г., (руб)</t>
  </si>
  <si>
    <t>2022г.</t>
  </si>
  <si>
    <t>2022г</t>
  </si>
  <si>
    <t>31.03.2023г.</t>
  </si>
  <si>
    <t>Е.В. Вигриянова</t>
  </si>
  <si>
    <t>Израсходовано денежных средств за 2022год (руб)</t>
  </si>
  <si>
    <t>Чистка общедомового фильтра ХВС, ч/ч</t>
  </si>
  <si>
    <t>Ремонт и поверка расходомера, шт</t>
  </si>
  <si>
    <t>Ремонт электрооборудования, шт</t>
  </si>
  <si>
    <t>Монтаж освещения МОП, шт</t>
  </si>
  <si>
    <t>Частичный ремонт кровли, шт</t>
  </si>
  <si>
    <t>Чистка канализации в подвале</t>
  </si>
  <si>
    <t>Чистка общедомового счетчика ХВС</t>
  </si>
  <si>
    <t>Замена крана на стояке ХВС кв 3, шт</t>
  </si>
  <si>
    <t>Чистка канализации, м</t>
  </si>
  <si>
    <t>Замена эл. лампочки, шт</t>
  </si>
  <si>
    <t xml:space="preserve">Ремонт и обслуживание узла учета </t>
  </si>
  <si>
    <t>Чистка промежуточных колодцев</t>
  </si>
  <si>
    <t>чистка промежуточных колодцев в подвале</t>
  </si>
  <si>
    <t>Ремонт слухового окна</t>
  </si>
  <si>
    <t>Установка табличек на подъезды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</si>
</sst>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2" workbookViewId="0">
      <selection activeCell="J48" sqref="J48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33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8"/>
      <c r="B4" s="18"/>
      <c r="C4" s="18"/>
      <c r="D4" s="18"/>
      <c r="E4" s="18"/>
      <c r="F4" s="18"/>
      <c r="G4" s="18"/>
      <c r="H4" s="18"/>
      <c r="I4" s="18"/>
    </row>
    <row r="6" spans="1:9" x14ac:dyDescent="0.25">
      <c r="A6" s="19" t="s">
        <v>1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t="s">
        <v>34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18</v>
      </c>
    </row>
    <row r="11" spans="1:9" x14ac:dyDescent="0.25">
      <c r="A11" t="s">
        <v>16</v>
      </c>
    </row>
    <row r="12" spans="1:9" x14ac:dyDescent="0.25">
      <c r="A12" t="s">
        <v>17</v>
      </c>
    </row>
    <row r="13" spans="1:9" x14ac:dyDescent="0.25">
      <c r="A13" t="s">
        <v>19</v>
      </c>
    </row>
    <row r="14" spans="1:9" s="5" customFormat="1" x14ac:dyDescent="0.25">
      <c r="A14" t="s">
        <v>31</v>
      </c>
    </row>
    <row r="15" spans="1:9" s="5" customFormat="1" x14ac:dyDescent="0.25">
      <c r="A15" t="s">
        <v>30</v>
      </c>
    </row>
    <row r="16" spans="1:9" ht="30" customHeight="1" x14ac:dyDescent="0.25">
      <c r="A16" s="21" t="s">
        <v>7</v>
      </c>
      <c r="B16" s="15"/>
      <c r="C16" s="15"/>
      <c r="D16" s="15"/>
      <c r="E16" s="15"/>
      <c r="F16" s="15"/>
      <c r="G16" s="15"/>
      <c r="H16" s="15"/>
      <c r="I16" s="15"/>
    </row>
    <row r="17" spans="1:9" x14ac:dyDescent="0.25">
      <c r="A17" s="6" t="s">
        <v>4</v>
      </c>
      <c r="B17" s="16"/>
      <c r="C17" s="16"/>
      <c r="D17" s="16"/>
      <c r="E17" s="16"/>
      <c r="F17" s="16"/>
      <c r="G17" s="7"/>
      <c r="H17" s="12">
        <v>159264.12</v>
      </c>
      <c r="I17" s="13"/>
    </row>
    <row r="18" spans="1:9" x14ac:dyDescent="0.25">
      <c r="A18" s="6" t="s">
        <v>5</v>
      </c>
      <c r="B18" s="16"/>
      <c r="C18" s="16"/>
      <c r="D18" s="16"/>
      <c r="E18" s="16"/>
      <c r="F18" s="16"/>
      <c r="G18" s="7"/>
      <c r="H18" s="12">
        <v>141047.48000000001</v>
      </c>
      <c r="I18" s="13"/>
    </row>
    <row r="19" spans="1:9" x14ac:dyDescent="0.25">
      <c r="A19" s="6" t="s">
        <v>20</v>
      </c>
      <c r="B19" s="16"/>
      <c r="C19" s="16"/>
      <c r="D19" s="16"/>
      <c r="E19" s="16"/>
      <c r="F19" s="16"/>
      <c r="G19" s="7"/>
      <c r="H19" s="12">
        <f>SUM(H18-H17)</f>
        <v>-18216.639999999985</v>
      </c>
      <c r="I19" s="13"/>
    </row>
    <row r="20" spans="1:9" x14ac:dyDescent="0.25">
      <c r="A20" s="6" t="s">
        <v>6</v>
      </c>
      <c r="B20" s="16"/>
      <c r="C20" s="16"/>
      <c r="D20" s="16"/>
      <c r="E20" s="16"/>
      <c r="F20" s="16"/>
      <c r="G20" s="7"/>
      <c r="H20" s="12">
        <f>SUM(H18/H17)*100</f>
        <v>88.561993749753569</v>
      </c>
      <c r="I20" s="13"/>
    </row>
    <row r="21" spans="1:9" x14ac:dyDescent="0.25">
      <c r="A21" s="6" t="s">
        <v>41</v>
      </c>
      <c r="B21" s="16"/>
      <c r="C21" s="16"/>
      <c r="D21" s="16"/>
      <c r="E21" s="16"/>
      <c r="F21" s="16"/>
      <c r="G21" s="7"/>
      <c r="H21" s="12">
        <f>SUM(G58)</f>
        <v>194785.761</v>
      </c>
      <c r="I21" s="13"/>
    </row>
    <row r="22" spans="1:9" x14ac:dyDescent="0.25">
      <c r="A22" s="6" t="s">
        <v>35</v>
      </c>
      <c r="B22" s="16"/>
      <c r="C22" s="16"/>
      <c r="D22" s="16"/>
      <c r="E22" s="16"/>
      <c r="F22" s="16"/>
      <c r="G22" s="7"/>
      <c r="H22" s="12">
        <v>53936.86</v>
      </c>
      <c r="I22" s="13"/>
    </row>
    <row r="23" spans="1:9" x14ac:dyDescent="0.25">
      <c r="A23" s="6" t="s">
        <v>36</v>
      </c>
      <c r="B23" s="16"/>
      <c r="C23" s="16"/>
      <c r="D23" s="16"/>
      <c r="E23" s="16"/>
      <c r="F23" s="16"/>
      <c r="G23" s="7"/>
      <c r="H23" s="12">
        <f>SUM(H22+H18-H21)</f>
        <v>198.57900000002701</v>
      </c>
      <c r="I23" s="13"/>
    </row>
    <row r="25" spans="1:9" x14ac:dyDescent="0.25">
      <c r="A25" s="14" t="s">
        <v>8</v>
      </c>
      <c r="B25" s="15"/>
      <c r="C25" s="15"/>
      <c r="D25" s="15"/>
      <c r="E25" s="15"/>
      <c r="F25" s="15"/>
      <c r="G25" s="15"/>
      <c r="H25" s="15"/>
      <c r="I25" s="15"/>
    </row>
    <row r="26" spans="1:9" x14ac:dyDescent="0.25">
      <c r="A26" s="1" t="s">
        <v>9</v>
      </c>
    </row>
    <row r="28" spans="1:9" ht="35.25" customHeight="1" x14ac:dyDescent="0.25">
      <c r="A28" s="6" t="s">
        <v>11</v>
      </c>
      <c r="B28" s="7"/>
      <c r="C28" s="6" t="s">
        <v>14</v>
      </c>
      <c r="D28" s="7"/>
      <c r="E28" s="6" t="s">
        <v>13</v>
      </c>
      <c r="F28" s="7"/>
      <c r="G28" s="6" t="s">
        <v>12</v>
      </c>
      <c r="H28" s="7"/>
      <c r="I28" s="2" t="s">
        <v>10</v>
      </c>
    </row>
    <row r="29" spans="1:9" x14ac:dyDescent="0.25">
      <c r="A29" s="6" t="s">
        <v>32</v>
      </c>
      <c r="B29" s="7"/>
      <c r="C29" s="6">
        <v>2</v>
      </c>
      <c r="D29" s="7"/>
      <c r="E29" s="6">
        <v>1600</v>
      </c>
      <c r="F29" s="7"/>
      <c r="G29" s="6">
        <f>SUM(E29*C29)</f>
        <v>3200</v>
      </c>
      <c r="H29" s="7"/>
      <c r="I29" s="3" t="s">
        <v>37</v>
      </c>
    </row>
    <row r="30" spans="1:9" x14ac:dyDescent="0.25">
      <c r="A30" s="6" t="s">
        <v>32</v>
      </c>
      <c r="B30" s="7"/>
      <c r="C30" s="6">
        <v>10</v>
      </c>
      <c r="D30" s="7"/>
      <c r="E30" s="6">
        <v>1800</v>
      </c>
      <c r="F30" s="7"/>
      <c r="G30" s="6">
        <f>SUM(E30*C30)</f>
        <v>18000</v>
      </c>
      <c r="H30" s="7"/>
      <c r="I30" s="3" t="s">
        <v>37</v>
      </c>
    </row>
    <row r="31" spans="1:9" ht="18" customHeight="1" x14ac:dyDescent="0.25">
      <c r="A31" s="6" t="s">
        <v>42</v>
      </c>
      <c r="B31" s="7"/>
      <c r="C31" s="6">
        <v>3</v>
      </c>
      <c r="D31" s="7"/>
      <c r="E31" s="6">
        <v>655.99</v>
      </c>
      <c r="F31" s="7"/>
      <c r="G31" s="6">
        <v>1967.95</v>
      </c>
      <c r="H31" s="7"/>
      <c r="I31" s="3">
        <v>44573</v>
      </c>
    </row>
    <row r="32" spans="1:9" ht="18" customHeight="1" x14ac:dyDescent="0.25">
      <c r="A32" s="6" t="s">
        <v>42</v>
      </c>
      <c r="B32" s="7"/>
      <c r="C32" s="6">
        <v>3</v>
      </c>
      <c r="D32" s="7"/>
      <c r="E32" s="6">
        <v>655.99</v>
      </c>
      <c r="F32" s="7"/>
      <c r="G32" s="6">
        <v>1967.95</v>
      </c>
      <c r="H32" s="7"/>
      <c r="I32" s="3">
        <v>44593</v>
      </c>
    </row>
    <row r="33" spans="1:9" ht="18" customHeight="1" x14ac:dyDescent="0.25">
      <c r="A33" s="6" t="s">
        <v>42</v>
      </c>
      <c r="B33" s="7"/>
      <c r="C33" s="6">
        <v>3</v>
      </c>
      <c r="D33" s="7"/>
      <c r="E33" s="6">
        <v>655.99</v>
      </c>
      <c r="F33" s="7"/>
      <c r="G33" s="6">
        <v>1967.95</v>
      </c>
      <c r="H33" s="7"/>
      <c r="I33" s="3">
        <v>44624</v>
      </c>
    </row>
    <row r="34" spans="1:9" ht="18" customHeight="1" x14ac:dyDescent="0.25">
      <c r="A34" s="6" t="s">
        <v>42</v>
      </c>
      <c r="B34" s="7"/>
      <c r="C34" s="6">
        <v>3</v>
      </c>
      <c r="D34" s="7"/>
      <c r="E34" s="6">
        <v>655.99</v>
      </c>
      <c r="F34" s="7"/>
      <c r="G34" s="6">
        <v>1967.95</v>
      </c>
      <c r="H34" s="7"/>
      <c r="I34" s="3">
        <v>44634</v>
      </c>
    </row>
    <row r="35" spans="1:9" ht="18" customHeight="1" x14ac:dyDescent="0.25">
      <c r="A35" s="6" t="s">
        <v>42</v>
      </c>
      <c r="B35" s="7"/>
      <c r="C35" s="6">
        <v>3</v>
      </c>
      <c r="D35" s="7"/>
      <c r="E35" s="6">
        <v>655.99</v>
      </c>
      <c r="F35" s="7"/>
      <c r="G35" s="6">
        <v>1967.95</v>
      </c>
      <c r="H35" s="7"/>
      <c r="I35" s="3">
        <v>44638</v>
      </c>
    </row>
    <row r="36" spans="1:9" x14ac:dyDescent="0.25">
      <c r="A36" s="6" t="s">
        <v>43</v>
      </c>
      <c r="B36" s="7"/>
      <c r="C36" s="6">
        <v>1</v>
      </c>
      <c r="D36" s="7"/>
      <c r="E36" s="6">
        <v>7950</v>
      </c>
      <c r="F36" s="7"/>
      <c r="G36" s="6">
        <v>7950</v>
      </c>
      <c r="H36" s="7"/>
      <c r="I36" s="3">
        <v>44664</v>
      </c>
    </row>
    <row r="37" spans="1:9" x14ac:dyDescent="0.25">
      <c r="A37" s="6" t="s">
        <v>44</v>
      </c>
      <c r="B37" s="7"/>
      <c r="C37" s="6">
        <v>1</v>
      </c>
      <c r="D37" s="7"/>
      <c r="E37" s="6">
        <v>2164.8000000000002</v>
      </c>
      <c r="F37" s="7"/>
      <c r="G37" s="6">
        <v>2164.8000000000002</v>
      </c>
      <c r="H37" s="7"/>
      <c r="I37" s="3">
        <v>44407</v>
      </c>
    </row>
    <row r="38" spans="1:9" x14ac:dyDescent="0.25">
      <c r="A38" s="6" t="s">
        <v>45</v>
      </c>
      <c r="B38" s="7"/>
      <c r="C38" s="6">
        <v>1</v>
      </c>
      <c r="D38" s="7"/>
      <c r="E38" s="6">
        <v>454.8</v>
      </c>
      <c r="F38" s="7"/>
      <c r="G38" s="6">
        <v>454.8</v>
      </c>
      <c r="H38" s="7"/>
      <c r="I38" s="3">
        <v>44811</v>
      </c>
    </row>
    <row r="39" spans="1:9" x14ac:dyDescent="0.25">
      <c r="A39" s="6" t="s">
        <v>46</v>
      </c>
      <c r="B39" s="7"/>
      <c r="C39" s="6">
        <v>1</v>
      </c>
      <c r="D39" s="7"/>
      <c r="E39" s="6">
        <v>1440</v>
      </c>
      <c r="F39" s="7"/>
      <c r="G39" s="6">
        <v>1440</v>
      </c>
      <c r="H39" s="7"/>
      <c r="I39" s="3">
        <v>44806</v>
      </c>
    </row>
    <row r="40" spans="1:9" x14ac:dyDescent="0.25">
      <c r="A40" s="6" t="s">
        <v>47</v>
      </c>
      <c r="B40" s="7"/>
      <c r="C40" s="6">
        <v>12</v>
      </c>
      <c r="D40" s="7"/>
      <c r="E40" s="6">
        <v>886.1</v>
      </c>
      <c r="F40" s="7"/>
      <c r="G40" s="6">
        <f>SUM(C40*E40)</f>
        <v>10633.2</v>
      </c>
      <c r="H40" s="7"/>
      <c r="I40" s="3">
        <v>44810</v>
      </c>
    </row>
    <row r="41" spans="1:9" x14ac:dyDescent="0.25">
      <c r="A41" s="6" t="s">
        <v>48</v>
      </c>
      <c r="B41" s="7"/>
      <c r="C41" s="6">
        <v>1</v>
      </c>
      <c r="D41" s="7"/>
      <c r="E41" s="6">
        <v>449.16</v>
      </c>
      <c r="F41" s="7"/>
      <c r="G41" s="6">
        <f t="shared" ref="G41:G42" si="0">SUM(C41*E41)</f>
        <v>449.16</v>
      </c>
      <c r="H41" s="7"/>
      <c r="I41" s="3">
        <v>44855</v>
      </c>
    </row>
    <row r="42" spans="1:9" x14ac:dyDescent="0.25">
      <c r="A42" s="6" t="s">
        <v>49</v>
      </c>
      <c r="B42" s="7"/>
      <c r="C42" s="6">
        <v>1</v>
      </c>
      <c r="D42" s="7"/>
      <c r="E42" s="6">
        <v>1219.06</v>
      </c>
      <c r="F42" s="7"/>
      <c r="G42" s="6">
        <f t="shared" si="0"/>
        <v>1219.06</v>
      </c>
      <c r="H42" s="7"/>
      <c r="I42" s="3">
        <v>44873</v>
      </c>
    </row>
    <row r="43" spans="1:9" x14ac:dyDescent="0.25">
      <c r="A43" s="6" t="s">
        <v>50</v>
      </c>
      <c r="B43" s="7"/>
      <c r="C43" s="6">
        <v>24</v>
      </c>
      <c r="D43" s="7"/>
      <c r="E43" s="6">
        <v>900.3</v>
      </c>
      <c r="F43" s="7"/>
      <c r="G43" s="6">
        <v>21607.200000000001</v>
      </c>
      <c r="H43" s="7"/>
      <c r="I43" s="3">
        <v>44895</v>
      </c>
    </row>
    <row r="44" spans="1:9" x14ac:dyDescent="0.25">
      <c r="A44" s="6" t="s">
        <v>42</v>
      </c>
      <c r="B44" s="7"/>
      <c r="C44" s="6">
        <v>3</v>
      </c>
      <c r="D44" s="7"/>
      <c r="E44" s="6">
        <v>672.8</v>
      </c>
      <c r="F44" s="7"/>
      <c r="G44" s="6">
        <f t="shared" ref="G44:G55" si="1">SUM(C44*E44)</f>
        <v>2018.3999999999999</v>
      </c>
      <c r="H44" s="7"/>
      <c r="I44" s="3">
        <v>44897</v>
      </c>
    </row>
    <row r="45" spans="1:9" x14ac:dyDescent="0.25">
      <c r="A45" s="6" t="s">
        <v>42</v>
      </c>
      <c r="B45" s="7"/>
      <c r="C45" s="6">
        <v>2</v>
      </c>
      <c r="D45" s="7"/>
      <c r="E45" s="6">
        <v>1142.4000000000001</v>
      </c>
      <c r="F45" s="7"/>
      <c r="G45" s="6">
        <f t="shared" si="1"/>
        <v>2284.8000000000002</v>
      </c>
      <c r="H45" s="7"/>
      <c r="I45" s="3">
        <v>44909</v>
      </c>
    </row>
    <row r="46" spans="1:9" x14ac:dyDescent="0.25">
      <c r="A46" s="6" t="s">
        <v>51</v>
      </c>
      <c r="B46" s="7"/>
      <c r="C46" s="6">
        <v>1</v>
      </c>
      <c r="D46" s="7"/>
      <c r="E46" s="6">
        <v>241.2</v>
      </c>
      <c r="F46" s="7"/>
      <c r="G46" s="6">
        <f t="shared" si="1"/>
        <v>241.2</v>
      </c>
      <c r="H46" s="7"/>
      <c r="I46" s="3">
        <v>44904</v>
      </c>
    </row>
    <row r="47" spans="1:9" x14ac:dyDescent="0.25">
      <c r="A47" s="6" t="s">
        <v>50</v>
      </c>
      <c r="B47" s="7"/>
      <c r="C47" s="6">
        <v>12</v>
      </c>
      <c r="D47" s="7"/>
      <c r="E47" s="6">
        <v>900.2</v>
      </c>
      <c r="F47" s="7"/>
      <c r="G47" s="6">
        <f t="shared" ref="G47" si="2">SUM(C47*E47)</f>
        <v>10802.400000000001</v>
      </c>
      <c r="H47" s="7"/>
      <c r="I47" s="3">
        <v>44921</v>
      </c>
    </row>
    <row r="48" spans="1:9" x14ac:dyDescent="0.25">
      <c r="A48" s="6" t="s">
        <v>50</v>
      </c>
      <c r="B48" s="7"/>
      <c r="C48" s="6">
        <v>12</v>
      </c>
      <c r="D48" s="7"/>
      <c r="E48" s="6">
        <v>900.2</v>
      </c>
      <c r="F48" s="7"/>
      <c r="G48" s="6">
        <f t="shared" ref="G48:G53" si="3">SUM(C48*E48)</f>
        <v>10802.400000000001</v>
      </c>
      <c r="H48" s="7"/>
      <c r="I48" s="3">
        <v>44925</v>
      </c>
    </row>
    <row r="49" spans="1:9" x14ac:dyDescent="0.25">
      <c r="A49" s="6" t="s">
        <v>52</v>
      </c>
      <c r="B49" s="7"/>
      <c r="C49" s="6">
        <v>1</v>
      </c>
      <c r="D49" s="7"/>
      <c r="E49" s="6">
        <v>13900</v>
      </c>
      <c r="F49" s="7"/>
      <c r="G49" s="6">
        <f t="shared" si="3"/>
        <v>13900</v>
      </c>
      <c r="H49" s="7"/>
      <c r="I49" s="3">
        <v>44621</v>
      </c>
    </row>
    <row r="50" spans="1:9" x14ac:dyDescent="0.25">
      <c r="A50" s="6" t="s">
        <v>52</v>
      </c>
      <c r="B50" s="7"/>
      <c r="C50" s="6">
        <v>1</v>
      </c>
      <c r="D50" s="7"/>
      <c r="E50" s="6">
        <v>4560</v>
      </c>
      <c r="F50" s="7"/>
      <c r="G50" s="6">
        <f t="shared" si="3"/>
        <v>4560</v>
      </c>
      <c r="H50" s="7"/>
      <c r="I50" s="3">
        <v>44837</v>
      </c>
    </row>
    <row r="51" spans="1:9" x14ac:dyDescent="0.25">
      <c r="A51" s="6" t="s">
        <v>53</v>
      </c>
      <c r="B51" s="7"/>
      <c r="C51" s="6">
        <v>10</v>
      </c>
      <c r="D51" s="7"/>
      <c r="E51" s="6">
        <v>938.16</v>
      </c>
      <c r="F51" s="7"/>
      <c r="G51" s="6">
        <f t="shared" si="3"/>
        <v>9381.6</v>
      </c>
      <c r="H51" s="7"/>
      <c r="I51" s="3">
        <v>44606</v>
      </c>
    </row>
    <row r="52" spans="1:9" x14ac:dyDescent="0.25">
      <c r="A52" s="6" t="s">
        <v>53</v>
      </c>
      <c r="B52" s="7"/>
      <c r="C52" s="6">
        <v>10</v>
      </c>
      <c r="D52" s="7"/>
      <c r="E52" s="6">
        <v>938.16</v>
      </c>
      <c r="F52" s="7"/>
      <c r="G52" s="6">
        <f t="shared" si="3"/>
        <v>9381.6</v>
      </c>
      <c r="H52" s="7"/>
      <c r="I52" s="3">
        <v>44694</v>
      </c>
    </row>
    <row r="53" spans="1:9" x14ac:dyDescent="0.25">
      <c r="A53" s="6" t="s">
        <v>54</v>
      </c>
      <c r="B53" s="7"/>
      <c r="C53" s="6">
        <v>10</v>
      </c>
      <c r="D53" s="7"/>
      <c r="E53" s="6">
        <v>938.16</v>
      </c>
      <c r="F53" s="7"/>
      <c r="G53" s="6">
        <f t="shared" si="3"/>
        <v>9381.6</v>
      </c>
      <c r="H53" s="7"/>
      <c r="I53" s="3">
        <v>44699</v>
      </c>
    </row>
    <row r="54" spans="1:9" x14ac:dyDescent="0.25">
      <c r="A54" s="6" t="s">
        <v>55</v>
      </c>
      <c r="B54" s="7"/>
      <c r="C54" s="6">
        <v>1</v>
      </c>
      <c r="D54" s="7"/>
      <c r="E54" s="6">
        <v>2220.1</v>
      </c>
      <c r="F54" s="7"/>
      <c r="G54" s="6">
        <f t="shared" si="1"/>
        <v>2220.1</v>
      </c>
      <c r="H54" s="7"/>
      <c r="I54" s="3">
        <v>44721</v>
      </c>
    </row>
    <row r="55" spans="1:9" x14ac:dyDescent="0.25">
      <c r="A55" s="6" t="s">
        <v>56</v>
      </c>
      <c r="B55" s="7"/>
      <c r="C55" s="6">
        <v>2</v>
      </c>
      <c r="D55" s="7"/>
      <c r="E55" s="6">
        <v>1000</v>
      </c>
      <c r="F55" s="7"/>
      <c r="G55" s="6">
        <f t="shared" si="1"/>
        <v>2000</v>
      </c>
      <c r="H55" s="7"/>
      <c r="I55" s="3">
        <v>44923</v>
      </c>
    </row>
    <row r="56" spans="1:9" x14ac:dyDescent="0.25">
      <c r="A56" s="6" t="s">
        <v>26</v>
      </c>
      <c r="B56" s="7"/>
      <c r="C56" s="8" t="s">
        <v>27</v>
      </c>
      <c r="D56" s="9"/>
      <c r="E56" s="10">
        <v>4.43</v>
      </c>
      <c r="F56" s="11"/>
      <c r="G56" s="12">
        <f>SUM(E56*728.1*7)</f>
        <v>22578.380999999998</v>
      </c>
      <c r="H56" s="13"/>
      <c r="I56" s="4" t="s">
        <v>38</v>
      </c>
    </row>
    <row r="57" spans="1:9" x14ac:dyDescent="0.25">
      <c r="A57" s="6" t="s">
        <v>28</v>
      </c>
      <c r="B57" s="7"/>
      <c r="C57" s="8" t="s">
        <v>27</v>
      </c>
      <c r="D57" s="9"/>
      <c r="E57" s="10">
        <v>5.0199999999999996</v>
      </c>
      <c r="F57" s="11"/>
      <c r="G57" s="12">
        <f>SUM(E57*728.1*5)</f>
        <v>18275.309999999998</v>
      </c>
      <c r="H57" s="13"/>
      <c r="I57" s="4" t="s">
        <v>38</v>
      </c>
    </row>
    <row r="58" spans="1:9" x14ac:dyDescent="0.25">
      <c r="A58" s="6" t="s">
        <v>15</v>
      </c>
      <c r="B58" s="7"/>
      <c r="C58" s="6"/>
      <c r="D58" s="7"/>
      <c r="E58" s="6"/>
      <c r="F58" s="7"/>
      <c r="G58" s="12">
        <f>SUM(G29:H57)</f>
        <v>194785.761</v>
      </c>
      <c r="H58" s="13"/>
      <c r="I58" s="4"/>
    </row>
    <row r="60" spans="1:9" x14ac:dyDescent="0.25">
      <c r="B60" t="s">
        <v>29</v>
      </c>
      <c r="C60" t="s">
        <v>40</v>
      </c>
    </row>
    <row r="61" spans="1:9" x14ac:dyDescent="0.25">
      <c r="B61" t="s">
        <v>39</v>
      </c>
    </row>
    <row r="63" spans="1:9" x14ac:dyDescent="0.25">
      <c r="B63" t="s">
        <v>21</v>
      </c>
      <c r="C63" t="s">
        <v>22</v>
      </c>
    </row>
    <row r="64" spans="1:9" x14ac:dyDescent="0.25">
      <c r="B64" t="s">
        <v>39</v>
      </c>
    </row>
    <row r="66" spans="2:3" x14ac:dyDescent="0.25">
      <c r="B66" t="s">
        <v>23</v>
      </c>
      <c r="C66" t="s">
        <v>24</v>
      </c>
    </row>
    <row r="67" spans="2:3" x14ac:dyDescent="0.25">
      <c r="B67" t="s">
        <v>25</v>
      </c>
    </row>
  </sheetData>
  <mergeCells count="143">
    <mergeCell ref="A1:I1"/>
    <mergeCell ref="A2:I4"/>
    <mergeCell ref="A6:I6"/>
    <mergeCell ref="A16:I16"/>
    <mergeCell ref="A21:G21"/>
    <mergeCell ref="A58:B58"/>
    <mergeCell ref="C58:D58"/>
    <mergeCell ref="E58:F58"/>
    <mergeCell ref="G58:H58"/>
    <mergeCell ref="A52:B52"/>
    <mergeCell ref="C52:D52"/>
    <mergeCell ref="E52:F52"/>
    <mergeCell ref="G52:H52"/>
    <mergeCell ref="A53:B53"/>
    <mergeCell ref="C53:D53"/>
    <mergeCell ref="E53:F53"/>
    <mergeCell ref="G53:H53"/>
    <mergeCell ref="A25:I25"/>
    <mergeCell ref="A28:B28"/>
    <mergeCell ref="C28:D28"/>
    <mergeCell ref="E28:F28"/>
    <mergeCell ref="G28:H28"/>
    <mergeCell ref="A22:G22"/>
    <mergeCell ref="A23:G23"/>
    <mergeCell ref="H17:I17"/>
    <mergeCell ref="H19:I19"/>
    <mergeCell ref="H20:I20"/>
    <mergeCell ref="H21:I21"/>
    <mergeCell ref="H22:I22"/>
    <mergeCell ref="H23:I23"/>
    <mergeCell ref="A18:G18"/>
    <mergeCell ref="H18:I18"/>
    <mergeCell ref="A17:G17"/>
    <mergeCell ref="A19:G19"/>
    <mergeCell ref="A20:G20"/>
    <mergeCell ref="A32:B32"/>
    <mergeCell ref="C32:D32"/>
    <mergeCell ref="E32:F32"/>
    <mergeCell ref="G32:H32"/>
    <mergeCell ref="A33:B33"/>
    <mergeCell ref="C33:D33"/>
    <mergeCell ref="E33:F33"/>
    <mergeCell ref="G33:H33"/>
    <mergeCell ref="A35:B35"/>
    <mergeCell ref="C35:D35"/>
    <mergeCell ref="E35:F35"/>
    <mergeCell ref="G35:H35"/>
    <mergeCell ref="A54:B54"/>
    <mergeCell ref="C54:D54"/>
    <mergeCell ref="E54:F54"/>
    <mergeCell ref="G54:H54"/>
    <mergeCell ref="A37:B37"/>
    <mergeCell ref="C37:D37"/>
    <mergeCell ref="E37:F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55:B55"/>
    <mergeCell ref="C55:D55"/>
    <mergeCell ref="E55:F55"/>
    <mergeCell ref="G55:H55"/>
    <mergeCell ref="A56:B56"/>
    <mergeCell ref="C56:D56"/>
    <mergeCell ref="E56:F56"/>
    <mergeCell ref="G56:H56"/>
    <mergeCell ref="A57:B57"/>
    <mergeCell ref="C57:D57"/>
    <mergeCell ref="E57:F57"/>
    <mergeCell ref="G57:H57"/>
    <mergeCell ref="A34:B34"/>
    <mergeCell ref="C34:D34"/>
    <mergeCell ref="E34:F34"/>
    <mergeCell ref="G34:H34"/>
    <mergeCell ref="A40:B40"/>
    <mergeCell ref="C40:D40"/>
    <mergeCell ref="E40:F40"/>
    <mergeCell ref="G40:H40"/>
    <mergeCell ref="A29:B29"/>
    <mergeCell ref="C29:D29"/>
    <mergeCell ref="E29:F29"/>
    <mergeCell ref="G29:H29"/>
    <mergeCell ref="A31:B31"/>
    <mergeCell ref="C31:D31"/>
    <mergeCell ref="E31:F31"/>
    <mergeCell ref="G31:H31"/>
    <mergeCell ref="A30:B30"/>
    <mergeCell ref="C30:D30"/>
    <mergeCell ref="E30:F30"/>
    <mergeCell ref="G30:H30"/>
    <mergeCell ref="A36:B36"/>
    <mergeCell ref="C36:D36"/>
    <mergeCell ref="E36:F36"/>
    <mergeCell ref="G36:H36"/>
    <mergeCell ref="A44:B44"/>
    <mergeCell ref="C44:D44"/>
    <mergeCell ref="E44:F44"/>
    <mergeCell ref="G44:H44"/>
    <mergeCell ref="A41:B41"/>
    <mergeCell ref="C41:D41"/>
    <mergeCell ref="E41:F41"/>
    <mergeCell ref="G41:H41"/>
    <mergeCell ref="A42:B42"/>
    <mergeCell ref="C42:D42"/>
    <mergeCell ref="E42:F42"/>
    <mergeCell ref="G42:H42"/>
    <mergeCell ref="A43:B43"/>
    <mergeCell ref="C43:D43"/>
    <mergeCell ref="E43:F43"/>
    <mergeCell ref="G43:H43"/>
    <mergeCell ref="A45:B45"/>
    <mergeCell ref="C45:D45"/>
    <mergeCell ref="E45:F45"/>
    <mergeCell ref="G45:H45"/>
    <mergeCell ref="A46:B46"/>
    <mergeCell ref="C46:D46"/>
    <mergeCell ref="E46:F46"/>
    <mergeCell ref="G46:H46"/>
    <mergeCell ref="A48:B48"/>
    <mergeCell ref="C48:D48"/>
    <mergeCell ref="E48:F48"/>
    <mergeCell ref="G48:H48"/>
    <mergeCell ref="A51:B51"/>
    <mergeCell ref="C51:D51"/>
    <mergeCell ref="E51:F51"/>
    <mergeCell ref="G51:H51"/>
    <mergeCell ref="A47:B47"/>
    <mergeCell ref="C47:D47"/>
    <mergeCell ref="E47:F47"/>
    <mergeCell ref="G47:H47"/>
    <mergeCell ref="A50:B50"/>
    <mergeCell ref="C50:D50"/>
    <mergeCell ref="E50:F50"/>
    <mergeCell ref="G50:H50"/>
    <mergeCell ref="A49:B49"/>
    <mergeCell ref="C49:D49"/>
    <mergeCell ref="E49:F49"/>
    <mergeCell ref="G49:H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2023-03-02T10:09:38Z</dcterms:modified>
</cp:coreProperties>
</file>