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3" i="1" l="1"/>
  <c r="G42" i="1"/>
  <c r="G41" i="1"/>
  <c r="G40" i="1"/>
  <c r="G38" i="1"/>
  <c r="G36" i="1"/>
  <c r="G49" i="1"/>
  <c r="G47" i="1"/>
  <c r="G46" i="1"/>
  <c r="G45" i="1"/>
  <c r="G44" i="1"/>
  <c r="G32" i="1"/>
  <c r="G31" i="1"/>
  <c r="G33" i="1"/>
  <c r="G34" i="1"/>
  <c r="H21" i="1"/>
  <c r="H22" i="1"/>
  <c r="G50" i="1" l="1"/>
  <c r="H23" i="1" s="1"/>
  <c r="H25" i="1" s="1"/>
</calcChain>
</file>

<file path=xl/sharedStrings.xml><?xml version="1.0" encoding="utf-8"?>
<sst xmlns="http://schemas.openxmlformats.org/spreadsheetml/2006/main" count="59" uniqueCount="54">
  <si>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</si>
  <si>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</si>
  <si>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</si>
  <si>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</si>
  <si>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</si>
  <si>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</si>
  <si>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</si>
  <si>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</si>
  <si>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</si>
  <si>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</si>
  <si>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</si>
  <si>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</si>
  <si>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</si>
  <si>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</si>
  <si>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</si>
  <si>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</si>
  <si>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</si>
  <si>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24</t>
  </si>
  <si>
    <r>
      <t xml:space="preserve">1.4. Площадь жилых помещений- 1189,9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</si>
  <si>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</si>
  <si>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</si>
  <si>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</si>
  <si>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</si>
  <si>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</si>
  <si>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</si>
  <si>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</si>
  <si>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</si>
  <si>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66:11:4301003:640</t>
  </si>
  <si>
    <t>1.9. Год постройки: 1980</t>
  </si>
  <si>
    <t>Управление МКД 1 полугодие</t>
  </si>
  <si>
    <t>тариф</t>
  </si>
  <si>
    <t>Управление МКД 2 полугодие</t>
  </si>
  <si>
    <t>Специалист по МКД:</t>
  </si>
  <si>
    <t>Частичный ремонт крыши,м2</t>
  </si>
  <si>
    <t>Монтаж освещения, ч/ч</t>
  </si>
  <si>
    <t>Е.В. Вигриянова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</si>
  <si>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</si>
  <si>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</si>
  <si>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</si>
  <si>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19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</si>
  <si>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</si>
  <si>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Ремонт хвс</t>
  </si>
  <si>
    <t>Чистка вентиляционной шахты кв 2</t>
  </si>
  <si>
    <t>Ремонт стояка отопления кв 4</t>
  </si>
  <si>
    <t>Замена пружин на подъездных дверях</t>
  </si>
  <si>
    <t>Замена эл. лампочек</t>
  </si>
  <si>
    <t>Отогрев стояка хвс</t>
  </si>
  <si>
    <t>Чистка канализации</t>
  </si>
  <si>
    <t>Чистка вентиляции</t>
  </si>
  <si>
    <t>Ремонт освещения в эл. щите</t>
  </si>
  <si>
    <t>Установка датчика движения</t>
  </si>
  <si>
    <t>Замена стояка отопления кв 3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</si>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</sst>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10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0" workbookViewId="0">
      <selection activeCell="Q40" sqref="Q4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40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5" customFormat="1" x14ac:dyDescent="0.25">
      <c r="A14" t="s">
        <v>27</v>
      </c>
    </row>
    <row r="15" spans="1:9" s="5" customFormat="1" x14ac:dyDescent="0.25">
      <c r="A15" t="s">
        <v>28</v>
      </c>
    </row>
    <row r="17" spans="1:9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30" customHeight="1" x14ac:dyDescent="0.25">
      <c r="A18" s="23" t="s">
        <v>8</v>
      </c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6" t="s">
        <v>5</v>
      </c>
      <c r="B19" s="16"/>
      <c r="C19" s="16"/>
      <c r="D19" s="16"/>
      <c r="E19" s="16"/>
      <c r="F19" s="16"/>
      <c r="G19" s="7"/>
      <c r="H19" s="8">
        <v>241777.23</v>
      </c>
      <c r="I19" s="9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8">
        <v>275930.8</v>
      </c>
      <c r="I20" s="9"/>
    </row>
    <row r="21" spans="1:9" x14ac:dyDescent="0.25">
      <c r="A21" s="6" t="s">
        <v>21</v>
      </c>
      <c r="B21" s="16"/>
      <c r="C21" s="16"/>
      <c r="D21" s="16"/>
      <c r="E21" s="16"/>
      <c r="F21" s="16"/>
      <c r="G21" s="7"/>
      <c r="H21" s="8">
        <f>SUM(H20-H19)</f>
        <v>34153.569999999978</v>
      </c>
      <c r="I21" s="9"/>
    </row>
    <row r="22" spans="1:9" x14ac:dyDescent="0.25">
      <c r="A22" s="6" t="s">
        <v>7</v>
      </c>
      <c r="B22" s="16"/>
      <c r="C22" s="16"/>
      <c r="D22" s="16"/>
      <c r="E22" s="16"/>
      <c r="F22" s="16"/>
      <c r="G22" s="7"/>
      <c r="H22" s="8">
        <f>SUM(H20/H19)*100</f>
        <v>114.12604900800625</v>
      </c>
      <c r="I22" s="9"/>
    </row>
    <row r="23" spans="1:9" x14ac:dyDescent="0.25">
      <c r="A23" s="6" t="s">
        <v>36</v>
      </c>
      <c r="B23" s="16"/>
      <c r="C23" s="16"/>
      <c r="D23" s="16"/>
      <c r="E23" s="16"/>
      <c r="F23" s="16"/>
      <c r="G23" s="7"/>
      <c r="H23" s="8">
        <f>SUM(G50)</f>
        <v>142725.90020000003</v>
      </c>
      <c r="I23" s="9"/>
    </row>
    <row r="24" spans="1:9" x14ac:dyDescent="0.25">
      <c r="A24" s="6" t="s">
        <v>37</v>
      </c>
      <c r="B24" s="16"/>
      <c r="C24" s="16"/>
      <c r="D24" s="16"/>
      <c r="E24" s="16"/>
      <c r="F24" s="16"/>
      <c r="G24" s="7"/>
      <c r="H24" s="8">
        <v>162256.51</v>
      </c>
      <c r="I24" s="9"/>
    </row>
    <row r="25" spans="1:9" x14ac:dyDescent="0.25">
      <c r="A25" s="6" t="s">
        <v>38</v>
      </c>
      <c r="B25" s="16"/>
      <c r="C25" s="16"/>
      <c r="D25" s="16"/>
      <c r="E25" s="16"/>
      <c r="F25" s="16"/>
      <c r="G25" s="7"/>
      <c r="H25" s="8">
        <f>SUM(H24+H20-H23)</f>
        <v>295461.40979999996</v>
      </c>
      <c r="I25" s="9"/>
    </row>
    <row r="27" spans="1:9" x14ac:dyDescent="0.25">
      <c r="A27" s="14" t="s">
        <v>9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ht="15" customHeight="1" x14ac:dyDescent="0.25">
      <c r="A31" s="6" t="s">
        <v>29</v>
      </c>
      <c r="B31" s="7"/>
      <c r="C31" s="10" t="s">
        <v>30</v>
      </c>
      <c r="D31" s="11"/>
      <c r="E31" s="12">
        <v>4.43</v>
      </c>
      <c r="F31" s="13"/>
      <c r="G31" s="8">
        <f>SUM(E31*1189.9*7)</f>
        <v>36898.799000000006</v>
      </c>
      <c r="H31" s="9"/>
      <c r="I31" s="4">
        <v>2022</v>
      </c>
    </row>
    <row r="32" spans="1:9" ht="15" customHeight="1" x14ac:dyDescent="0.25">
      <c r="A32" s="6" t="s">
        <v>31</v>
      </c>
      <c r="B32" s="7"/>
      <c r="C32" s="10" t="s">
        <v>30</v>
      </c>
      <c r="D32" s="11"/>
      <c r="E32" s="12">
        <v>5.0199999999999996</v>
      </c>
      <c r="F32" s="13"/>
      <c r="G32" s="8">
        <f>SUM(E32*1189.9*5)</f>
        <v>29866.489999999998</v>
      </c>
      <c r="H32" s="9"/>
      <c r="I32" s="4">
        <v>2022</v>
      </c>
    </row>
    <row r="33" spans="1:9" x14ac:dyDescent="0.25">
      <c r="A33" s="6" t="s">
        <v>33</v>
      </c>
      <c r="B33" s="7"/>
      <c r="C33" s="8">
        <v>3.96</v>
      </c>
      <c r="D33" s="9"/>
      <c r="E33" s="6">
        <v>726.97</v>
      </c>
      <c r="F33" s="7"/>
      <c r="G33" s="8">
        <f t="shared" ref="G33" si="0">SUM(C33*E33)</f>
        <v>2878.8011999999999</v>
      </c>
      <c r="H33" s="9"/>
      <c r="I33" s="3">
        <v>44785</v>
      </c>
    </row>
    <row r="34" spans="1:9" x14ac:dyDescent="0.25">
      <c r="A34" s="6" t="s">
        <v>34</v>
      </c>
      <c r="B34" s="7"/>
      <c r="C34" s="8">
        <v>1</v>
      </c>
      <c r="D34" s="9"/>
      <c r="E34" s="6">
        <v>1560</v>
      </c>
      <c r="F34" s="7"/>
      <c r="G34" s="8">
        <f>SUM(C34*E34)</f>
        <v>1560</v>
      </c>
      <c r="H34" s="9"/>
      <c r="I34" s="3">
        <v>44650</v>
      </c>
    </row>
    <row r="35" spans="1:9" x14ac:dyDescent="0.25">
      <c r="A35" s="6" t="s">
        <v>41</v>
      </c>
      <c r="B35" s="7"/>
      <c r="C35" s="8">
        <v>6</v>
      </c>
      <c r="D35" s="9"/>
      <c r="E35" s="6">
        <v>458.44</v>
      </c>
      <c r="F35" s="7"/>
      <c r="G35" s="8">
        <v>2750.59</v>
      </c>
      <c r="H35" s="9"/>
      <c r="I35" s="3">
        <v>43969</v>
      </c>
    </row>
    <row r="36" spans="1:9" x14ac:dyDescent="0.25">
      <c r="A36" s="6" t="s">
        <v>42</v>
      </c>
      <c r="B36" s="7"/>
      <c r="C36" s="8">
        <v>15</v>
      </c>
      <c r="D36" s="9"/>
      <c r="E36" s="6">
        <v>288.24</v>
      </c>
      <c r="F36" s="7"/>
      <c r="G36" s="8">
        <f t="shared" ref="G36:G43" si="1">SUM(C36*E36)</f>
        <v>4323.6000000000004</v>
      </c>
      <c r="H36" s="9"/>
      <c r="I36" s="3">
        <v>44586</v>
      </c>
    </row>
    <row r="37" spans="1:9" x14ac:dyDescent="0.25">
      <c r="A37" s="6" t="s">
        <v>43</v>
      </c>
      <c r="B37" s="7"/>
      <c r="C37" s="8">
        <v>2</v>
      </c>
      <c r="D37" s="9"/>
      <c r="E37" s="6">
        <v>1498.93</v>
      </c>
      <c r="F37" s="7"/>
      <c r="G37" s="8">
        <v>2997.85</v>
      </c>
      <c r="H37" s="9"/>
      <c r="I37" s="3">
        <v>44581</v>
      </c>
    </row>
    <row r="38" spans="1:9" x14ac:dyDescent="0.25">
      <c r="A38" s="6" t="s">
        <v>44</v>
      </c>
      <c r="B38" s="7"/>
      <c r="C38" s="8">
        <v>2</v>
      </c>
      <c r="D38" s="9"/>
      <c r="E38" s="6">
        <v>136.80000000000001</v>
      </c>
      <c r="F38" s="7"/>
      <c r="G38" s="8">
        <f t="shared" si="1"/>
        <v>273.60000000000002</v>
      </c>
      <c r="H38" s="9"/>
      <c r="I38" s="3">
        <v>43850</v>
      </c>
    </row>
    <row r="39" spans="1:9" x14ac:dyDescent="0.25">
      <c r="A39" s="6" t="s">
        <v>45</v>
      </c>
      <c r="B39" s="7"/>
      <c r="C39" s="8">
        <v>3</v>
      </c>
      <c r="D39" s="9"/>
      <c r="E39" s="6">
        <v>232.71</v>
      </c>
      <c r="F39" s="7"/>
      <c r="G39" s="8">
        <v>698.12</v>
      </c>
      <c r="H39" s="9"/>
      <c r="I39" s="3">
        <v>44151</v>
      </c>
    </row>
    <row r="40" spans="1:9" x14ac:dyDescent="0.25">
      <c r="A40" s="6" t="s">
        <v>46</v>
      </c>
      <c r="B40" s="7"/>
      <c r="C40" s="8">
        <v>3</v>
      </c>
      <c r="D40" s="9"/>
      <c r="E40" s="6">
        <v>1142</v>
      </c>
      <c r="F40" s="7"/>
      <c r="G40" s="8">
        <f t="shared" si="1"/>
        <v>3426</v>
      </c>
      <c r="H40" s="9"/>
      <c r="I40" s="3">
        <v>44881</v>
      </c>
    </row>
    <row r="41" spans="1:9" x14ac:dyDescent="0.25">
      <c r="A41" s="6" t="s">
        <v>47</v>
      </c>
      <c r="B41" s="7"/>
      <c r="C41" s="8">
        <v>12</v>
      </c>
      <c r="D41" s="9"/>
      <c r="E41" s="6">
        <v>900.2</v>
      </c>
      <c r="F41" s="7"/>
      <c r="G41" s="8">
        <f t="shared" si="1"/>
        <v>10802.400000000001</v>
      </c>
      <c r="H41" s="9"/>
      <c r="I41" s="3">
        <v>44881</v>
      </c>
    </row>
    <row r="42" spans="1:9" x14ac:dyDescent="0.25">
      <c r="A42" s="6" t="s">
        <v>47</v>
      </c>
      <c r="B42" s="7"/>
      <c r="C42" s="8">
        <v>24</v>
      </c>
      <c r="D42" s="9"/>
      <c r="E42" s="6">
        <v>900.3</v>
      </c>
      <c r="F42" s="7"/>
      <c r="G42" s="8">
        <f t="shared" si="1"/>
        <v>21607.199999999997</v>
      </c>
      <c r="H42" s="9"/>
      <c r="I42" s="3">
        <v>44890</v>
      </c>
    </row>
    <row r="43" spans="1:9" x14ac:dyDescent="0.25">
      <c r="A43" s="6" t="s">
        <v>47</v>
      </c>
      <c r="B43" s="7"/>
      <c r="C43" s="8">
        <v>12</v>
      </c>
      <c r="D43" s="9"/>
      <c r="E43" s="6">
        <v>900.2</v>
      </c>
      <c r="F43" s="7"/>
      <c r="G43" s="8">
        <f t="shared" si="1"/>
        <v>10802.400000000001</v>
      </c>
      <c r="H43" s="9"/>
      <c r="I43" s="3">
        <v>44914</v>
      </c>
    </row>
    <row r="44" spans="1:9" x14ac:dyDescent="0.25">
      <c r="A44" s="6" t="s">
        <v>48</v>
      </c>
      <c r="B44" s="7"/>
      <c r="C44" s="8">
        <v>8</v>
      </c>
      <c r="D44" s="9"/>
      <c r="E44" s="6">
        <v>292.64999999999998</v>
      </c>
      <c r="F44" s="7"/>
      <c r="G44" s="8">
        <f t="shared" ref="G44:G49" si="2">SUM(C44*E44)</f>
        <v>2341.1999999999998</v>
      </c>
      <c r="H44" s="9"/>
      <c r="I44" s="3">
        <v>44914</v>
      </c>
    </row>
    <row r="45" spans="1:9" x14ac:dyDescent="0.25">
      <c r="A45" s="6" t="s">
        <v>49</v>
      </c>
      <c r="B45" s="7"/>
      <c r="C45" s="8">
        <v>1</v>
      </c>
      <c r="D45" s="9"/>
      <c r="E45" s="6">
        <v>939.6</v>
      </c>
      <c r="F45" s="7"/>
      <c r="G45" s="8">
        <f t="shared" si="2"/>
        <v>939.6</v>
      </c>
      <c r="H45" s="9"/>
      <c r="I45" s="3">
        <v>44910</v>
      </c>
    </row>
    <row r="46" spans="1:9" x14ac:dyDescent="0.25">
      <c r="A46" s="6" t="s">
        <v>45</v>
      </c>
      <c r="B46" s="7"/>
      <c r="C46" s="8">
        <v>2</v>
      </c>
      <c r="D46" s="9"/>
      <c r="E46" s="6">
        <v>241.2</v>
      </c>
      <c r="F46" s="7"/>
      <c r="G46" s="8">
        <f t="shared" si="2"/>
        <v>482.4</v>
      </c>
      <c r="H46" s="9"/>
      <c r="I46" s="3">
        <v>44902</v>
      </c>
    </row>
    <row r="47" spans="1:9" x14ac:dyDescent="0.25">
      <c r="A47" s="6" t="s">
        <v>50</v>
      </c>
      <c r="B47" s="7"/>
      <c r="C47" s="8">
        <v>1</v>
      </c>
      <c r="D47" s="9"/>
      <c r="E47" s="6">
        <v>1478.4</v>
      </c>
      <c r="F47" s="7"/>
      <c r="G47" s="8">
        <f t="shared" si="2"/>
        <v>1478.4</v>
      </c>
      <c r="H47" s="9"/>
      <c r="I47" s="3">
        <v>44914</v>
      </c>
    </row>
    <row r="48" spans="1:9" x14ac:dyDescent="0.25">
      <c r="A48" s="6" t="s">
        <v>51</v>
      </c>
      <c r="B48" s="7"/>
      <c r="C48" s="8">
        <v>2</v>
      </c>
      <c r="D48" s="9"/>
      <c r="E48" s="6">
        <v>3299.23</v>
      </c>
      <c r="F48" s="7"/>
      <c r="G48" s="8">
        <v>6598.45</v>
      </c>
      <c r="H48" s="9"/>
      <c r="I48" s="3">
        <v>44123</v>
      </c>
    </row>
    <row r="49" spans="1:9" x14ac:dyDescent="0.25">
      <c r="A49" s="6" t="s">
        <v>52</v>
      </c>
      <c r="B49" s="7"/>
      <c r="C49" s="8">
        <v>2</v>
      </c>
      <c r="D49" s="9"/>
      <c r="E49" s="6">
        <v>1000</v>
      </c>
      <c r="F49" s="7"/>
      <c r="G49" s="8">
        <f t="shared" si="2"/>
        <v>2000</v>
      </c>
      <c r="H49" s="9"/>
      <c r="I49" s="3">
        <v>44923</v>
      </c>
    </row>
    <row r="50" spans="1:9" x14ac:dyDescent="0.25">
      <c r="A50" s="6" t="s">
        <v>16</v>
      </c>
      <c r="B50" s="7"/>
      <c r="C50" s="6"/>
      <c r="D50" s="7"/>
      <c r="E50" s="6"/>
      <c r="F50" s="7"/>
      <c r="G50" s="8">
        <f>SUM(G31:H49)</f>
        <v>142725.90020000003</v>
      </c>
      <c r="H50" s="9"/>
      <c r="I50" s="4"/>
    </row>
    <row r="52" spans="1:9" x14ac:dyDescent="0.25">
      <c r="B52" t="s">
        <v>32</v>
      </c>
      <c r="C52" t="s">
        <v>35</v>
      </c>
    </row>
    <row r="53" spans="1:9" x14ac:dyDescent="0.25">
      <c r="B53" t="s">
        <v>53</v>
      </c>
    </row>
    <row r="55" spans="1:9" x14ac:dyDescent="0.25">
      <c r="B55" t="s">
        <v>22</v>
      </c>
      <c r="C55" t="s">
        <v>23</v>
      </c>
    </row>
    <row r="56" spans="1:9" x14ac:dyDescent="0.25">
      <c r="B56" t="s">
        <v>53</v>
      </c>
    </row>
    <row r="58" spans="1:9" x14ac:dyDescent="0.25">
      <c r="B58" t="s">
        <v>24</v>
      </c>
      <c r="C58" t="s">
        <v>25</v>
      </c>
    </row>
    <row r="59" spans="1:9" x14ac:dyDescent="0.25">
      <c r="B59" t="s">
        <v>26</v>
      </c>
    </row>
  </sheetData>
  <mergeCells count="104"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50:B50"/>
    <mergeCell ref="C50:D50"/>
    <mergeCell ref="E50:F50"/>
    <mergeCell ref="G50:H50"/>
    <mergeCell ref="A27:I27"/>
    <mergeCell ref="A30:B30"/>
    <mergeCell ref="C30:D30"/>
    <mergeCell ref="E30:F30"/>
    <mergeCell ref="G30:H30"/>
    <mergeCell ref="G34:H34"/>
    <mergeCell ref="E34:F34"/>
    <mergeCell ref="C34:D34"/>
    <mergeCell ref="A34:B34"/>
    <mergeCell ref="A33:B33"/>
    <mergeCell ref="C33:D33"/>
    <mergeCell ref="E33:F33"/>
    <mergeCell ref="G33:H33"/>
    <mergeCell ref="A31:B31"/>
    <mergeCell ref="C31:D31"/>
    <mergeCell ref="E31:F31"/>
    <mergeCell ref="G31:H31"/>
    <mergeCell ref="A32:B32"/>
    <mergeCell ref="C32:D32"/>
    <mergeCell ref="E32:F32"/>
    <mergeCell ref="G32:H32"/>
    <mergeCell ref="A35:B35"/>
    <mergeCell ref="C35:D35"/>
    <mergeCell ref="E35:F35"/>
    <mergeCell ref="G35:H35"/>
    <mergeCell ref="A47:B47"/>
    <mergeCell ref="C47:D47"/>
    <mergeCell ref="E47:F47"/>
    <mergeCell ref="G47:H47"/>
    <mergeCell ref="A48:B48"/>
    <mergeCell ref="C48:D48"/>
    <mergeCell ref="E48:F48"/>
    <mergeCell ref="G48:H48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9:B49"/>
    <mergeCell ref="C49:D49"/>
    <mergeCell ref="E49:F49"/>
    <mergeCell ref="G49:H49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2023-03-18T03:20:38Z</dcterms:modified>
</cp:coreProperties>
</file>