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6" i="1" l="1"/>
  <c r="G35" i="1"/>
  <c r="G40" i="1" l="1"/>
  <c r="G39" i="1"/>
  <c r="G28" i="1"/>
  <c r="G32" i="1"/>
  <c r="G33" i="1"/>
  <c r="G34" i="1"/>
  <c r="G37" i="1"/>
  <c r="G31" i="1"/>
  <c r="G30" i="1"/>
  <c r="G29" i="1"/>
  <c r="H21" i="1" l="1"/>
  <c r="H20" i="1" l="1"/>
  <c r="G38" i="1" l="1"/>
  <c r="G41" i="1" s="1"/>
  <c r="H22" i="1" l="1"/>
  <c r="H24" i="1" s="1"/>
</calcChain>
</file>

<file path=xl/sharedStrings.xml><?xml version="1.0" encoding="utf-8"?>
<sst xmlns="http://schemas.openxmlformats.org/spreadsheetml/2006/main" count="66" uniqueCount="60">
  <si>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</si>
  <si>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</si>
  <si>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</si>
  <si>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</si>
  <si>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</si>
  <si>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</si>
  <si>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</si>
  <si>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</si>
  <si>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</si>
  <si>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</si>
  <si>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</si>
  <si>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</si>
  <si>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</si>
  <si>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</si>
  <si>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</si>
  <si>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</si>
  <si>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</si>
  <si>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</si>
  <si>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</si>
  <si>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</si>
  <si>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</si>
  <si>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</si>
  <si>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</si>
  <si>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</si>
  <si>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</si>
  <si>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</si>
  <si>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Строителей, д.2</t>
  </si>
  <si>
    <t>1.5.МКД- 3 этажа, 2 подъезда</t>
  </si>
  <si>
    <t>1.6. Количество квартир: 24</t>
  </si>
  <si>
    <t>1.8. Кадастровый номер 66:11:1801004:1134</t>
  </si>
  <si>
    <t>1.9. Год постройки: 1976</t>
  </si>
  <si>
    <t>1.10. Наличие подвала: да</t>
  </si>
  <si>
    <t>1.4. Площадь жилых помещений- 1088,8 кв.м.</t>
  </si>
  <si>
    <t>Обслуживание прибора учета отопления, мес</t>
  </si>
  <si>
    <t>2022г.</t>
  </si>
  <si>
    <t>Предыдущий остаток на 01.01.2022г, (руб)</t>
  </si>
  <si>
    <t>Остаток денежных средств на 01.01.2023г., (руб)</t>
  </si>
  <si>
    <t>1.1. Отчётный период : 2022год.</t>
  </si>
  <si>
    <t>Уборка снега с шиферной крыши</t>
  </si>
  <si>
    <t>14.01.2022г.</t>
  </si>
  <si>
    <t>28.02.2022г.</t>
  </si>
  <si>
    <t>Израсходовано денежных средств за 2022год (руб)</t>
  </si>
  <si>
    <t>уборка  наледи и сосулек с шиферной крыши</t>
  </si>
  <si>
    <t>чистка придомовой территории от снега трактором,ч</t>
  </si>
  <si>
    <t>04.04.2022г.</t>
  </si>
  <si>
    <t>Замена эл. лампочки в подвале мкд, шт</t>
  </si>
  <si>
    <t>16.04.2022г.</t>
  </si>
  <si>
    <t>Установка крана на системе ХВС в подвале МКД, шт</t>
  </si>
  <si>
    <t>22.07.2022г.</t>
  </si>
  <si>
    <t>Ремонт электрооборудования</t>
  </si>
  <si>
    <t>14.09.2022г.</t>
  </si>
  <si>
    <t>чистка дымохода кв 7</t>
  </si>
  <si>
    <t>16.09.2022г.</t>
  </si>
  <si>
    <t>1.7. Степень износа: 35%</t>
  </si>
  <si>
    <t>Ремонт канализации в 1 подъезде, м.п.</t>
  </si>
  <si>
    <t>27.09.2022г.</t>
  </si>
  <si>
    <t>Чистка шиферной крыши,ч/ч</t>
  </si>
  <si>
    <t>Специалист по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</si>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</sst>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4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N26" sqref="N2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26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3" t="s">
        <v>1</v>
      </c>
      <c r="B5" s="14"/>
      <c r="C5" s="14"/>
      <c r="D5" s="14"/>
      <c r="E5" s="14"/>
      <c r="F5" s="14"/>
      <c r="G5" s="14"/>
      <c r="H5" s="14"/>
      <c r="I5" s="14"/>
    </row>
    <row r="6" spans="1:9" s="6" customFormat="1" x14ac:dyDescent="0.25">
      <c r="A6" t="s">
        <v>37</v>
      </c>
    </row>
    <row r="7" spans="1:9" s="6" customFormat="1" x14ac:dyDescent="0.25">
      <c r="A7" s="6" t="s">
        <v>24</v>
      </c>
    </row>
    <row r="8" spans="1:9" s="6" customFormat="1" x14ac:dyDescent="0.25">
      <c r="A8" s="6" t="s">
        <v>25</v>
      </c>
    </row>
    <row r="9" spans="1:9" s="6" customFormat="1" x14ac:dyDescent="0.25">
      <c r="A9" t="s">
        <v>32</v>
      </c>
    </row>
    <row r="10" spans="1:9" s="6" customFormat="1" x14ac:dyDescent="0.25">
      <c r="A10" t="s">
        <v>27</v>
      </c>
    </row>
    <row r="11" spans="1:9" s="6" customFormat="1" x14ac:dyDescent="0.25">
      <c r="A11" t="s">
        <v>28</v>
      </c>
    </row>
    <row r="12" spans="1:9" s="6" customFormat="1" x14ac:dyDescent="0.25">
      <c r="A12" t="s">
        <v>53</v>
      </c>
    </row>
    <row r="13" spans="1:9" s="6" customFormat="1" x14ac:dyDescent="0.25">
      <c r="A13" t="s">
        <v>29</v>
      </c>
    </row>
    <row r="14" spans="1:9" s="6" customFormat="1" x14ac:dyDescent="0.25">
      <c r="A14" t="s">
        <v>30</v>
      </c>
    </row>
    <row r="15" spans="1:9" s="6" customFormat="1" x14ac:dyDescent="0.25">
      <c r="A15" t="s">
        <v>31</v>
      </c>
    </row>
    <row r="16" spans="1:9" x14ac:dyDescent="0.25">
      <c r="A16" s="15" t="s">
        <v>2</v>
      </c>
      <c r="B16" s="16"/>
      <c r="C16" s="16"/>
      <c r="D16" s="16"/>
      <c r="E16" s="16"/>
      <c r="F16" s="16"/>
      <c r="G16" s="16"/>
      <c r="H16" s="16"/>
      <c r="I16" s="16"/>
    </row>
    <row r="17" spans="1:9" ht="21" customHeight="1" x14ac:dyDescent="0.25">
      <c r="A17" s="17" t="s">
        <v>6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7" t="s">
        <v>3</v>
      </c>
      <c r="B18" s="19"/>
      <c r="C18" s="19"/>
      <c r="D18" s="19"/>
      <c r="E18" s="19"/>
      <c r="F18" s="19"/>
      <c r="G18" s="8"/>
      <c r="H18" s="9">
        <v>237576.14</v>
      </c>
      <c r="I18" s="10"/>
    </row>
    <row r="19" spans="1:9" x14ac:dyDescent="0.25">
      <c r="A19" s="7" t="s">
        <v>4</v>
      </c>
      <c r="B19" s="19"/>
      <c r="C19" s="19"/>
      <c r="D19" s="19"/>
      <c r="E19" s="19"/>
      <c r="F19" s="19"/>
      <c r="G19" s="8"/>
      <c r="H19" s="9">
        <v>237452.46</v>
      </c>
      <c r="I19" s="10"/>
    </row>
    <row r="20" spans="1:9" x14ac:dyDescent="0.25">
      <c r="A20" s="7" t="s">
        <v>15</v>
      </c>
      <c r="B20" s="19"/>
      <c r="C20" s="19"/>
      <c r="D20" s="19"/>
      <c r="E20" s="19"/>
      <c r="F20" s="19"/>
      <c r="G20" s="8"/>
      <c r="H20" s="9">
        <f>SUM(H19-H18)</f>
        <v>-123.68000000002212</v>
      </c>
      <c r="I20" s="10"/>
    </row>
    <row r="21" spans="1:9" x14ac:dyDescent="0.25">
      <c r="A21" s="7" t="s">
        <v>5</v>
      </c>
      <c r="B21" s="19"/>
      <c r="C21" s="19"/>
      <c r="D21" s="19"/>
      <c r="E21" s="19"/>
      <c r="F21" s="19"/>
      <c r="G21" s="8"/>
      <c r="H21" s="9">
        <f>SUM(H19/H18)*100</f>
        <v>99.94794090012573</v>
      </c>
      <c r="I21" s="10"/>
    </row>
    <row r="22" spans="1:9" x14ac:dyDescent="0.25">
      <c r="A22" s="7" t="s">
        <v>41</v>
      </c>
      <c r="B22" s="19"/>
      <c r="C22" s="19"/>
      <c r="D22" s="19"/>
      <c r="E22" s="19"/>
      <c r="F22" s="19"/>
      <c r="G22" s="8"/>
      <c r="H22" s="9">
        <f>SUM(G41)</f>
        <v>101458.56799999998</v>
      </c>
      <c r="I22" s="10"/>
    </row>
    <row r="23" spans="1:9" x14ac:dyDescent="0.25">
      <c r="A23" s="7" t="s">
        <v>35</v>
      </c>
      <c r="B23" s="19"/>
      <c r="C23" s="19"/>
      <c r="D23" s="19"/>
      <c r="E23" s="19"/>
      <c r="F23" s="19"/>
      <c r="G23" s="8"/>
      <c r="H23" s="9">
        <v>239018.57</v>
      </c>
      <c r="I23" s="10"/>
    </row>
    <row r="24" spans="1:9" x14ac:dyDescent="0.25">
      <c r="A24" s="7" t="s">
        <v>36</v>
      </c>
      <c r="B24" s="19"/>
      <c r="C24" s="19"/>
      <c r="D24" s="19"/>
      <c r="E24" s="19"/>
      <c r="F24" s="19"/>
      <c r="G24" s="8"/>
      <c r="H24" s="9">
        <f>SUM(H19+H23-H22)</f>
        <v>375012.46200000006</v>
      </c>
      <c r="I24" s="10"/>
    </row>
    <row r="25" spans="1:9" x14ac:dyDescent="0.25">
      <c r="A25" s="20" t="s">
        <v>7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" t="s">
        <v>8</v>
      </c>
    </row>
    <row r="27" spans="1:9" ht="25.5" customHeight="1" x14ac:dyDescent="0.25">
      <c r="A27" s="7" t="s">
        <v>10</v>
      </c>
      <c r="B27" s="8"/>
      <c r="C27" s="7" t="s">
        <v>13</v>
      </c>
      <c r="D27" s="8"/>
      <c r="E27" s="7" t="s">
        <v>12</v>
      </c>
      <c r="F27" s="8"/>
      <c r="G27" s="7" t="s">
        <v>11</v>
      </c>
      <c r="H27" s="8"/>
      <c r="I27" s="2" t="s">
        <v>9</v>
      </c>
    </row>
    <row r="28" spans="1:9" x14ac:dyDescent="0.25">
      <c r="A28" s="7" t="s">
        <v>33</v>
      </c>
      <c r="B28" s="8"/>
      <c r="C28" s="7">
        <v>3</v>
      </c>
      <c r="D28" s="8"/>
      <c r="E28" s="7">
        <v>1600</v>
      </c>
      <c r="F28" s="8"/>
      <c r="G28" s="7">
        <f t="shared" ref="G28" si="0">SUM(C28*E28)</f>
        <v>4800</v>
      </c>
      <c r="H28" s="8"/>
      <c r="I28" s="3" t="s">
        <v>34</v>
      </c>
    </row>
    <row r="29" spans="1:9" x14ac:dyDescent="0.25">
      <c r="A29" s="7" t="s">
        <v>33</v>
      </c>
      <c r="B29" s="8"/>
      <c r="C29" s="7">
        <v>9</v>
      </c>
      <c r="D29" s="8"/>
      <c r="E29" s="7">
        <v>1800</v>
      </c>
      <c r="F29" s="8"/>
      <c r="G29" s="7">
        <f t="shared" ref="G29:G31" si="1">SUM(C29*E29)</f>
        <v>16200</v>
      </c>
      <c r="H29" s="8"/>
      <c r="I29" s="3" t="s">
        <v>34</v>
      </c>
    </row>
    <row r="30" spans="1:9" x14ac:dyDescent="0.25">
      <c r="A30" s="7" t="s">
        <v>38</v>
      </c>
      <c r="B30" s="8"/>
      <c r="C30" s="7">
        <v>1</v>
      </c>
      <c r="D30" s="8"/>
      <c r="E30" s="7">
        <v>6033.6</v>
      </c>
      <c r="F30" s="8"/>
      <c r="G30" s="7">
        <f t="shared" si="1"/>
        <v>6033.6</v>
      </c>
      <c r="H30" s="8"/>
      <c r="I30" s="3" t="s">
        <v>39</v>
      </c>
    </row>
    <row r="31" spans="1:9" x14ac:dyDescent="0.25">
      <c r="A31" s="7" t="s">
        <v>42</v>
      </c>
      <c r="B31" s="8"/>
      <c r="C31" s="7">
        <v>1</v>
      </c>
      <c r="D31" s="8"/>
      <c r="E31" s="7">
        <v>4432</v>
      </c>
      <c r="F31" s="8"/>
      <c r="G31" s="7">
        <f t="shared" si="1"/>
        <v>4432</v>
      </c>
      <c r="H31" s="8"/>
      <c r="I31" s="3" t="s">
        <v>40</v>
      </c>
    </row>
    <row r="32" spans="1:9" x14ac:dyDescent="0.25">
      <c r="A32" s="7" t="s">
        <v>43</v>
      </c>
      <c r="B32" s="8"/>
      <c r="C32" s="7">
        <v>1</v>
      </c>
      <c r="D32" s="8"/>
      <c r="E32" s="7">
        <v>1738.8</v>
      </c>
      <c r="F32" s="8"/>
      <c r="G32" s="7">
        <f t="shared" ref="G32:G37" si="2">SUM(C32*E32)</f>
        <v>1738.8</v>
      </c>
      <c r="H32" s="8"/>
      <c r="I32" s="3" t="s">
        <v>44</v>
      </c>
    </row>
    <row r="33" spans="1:9" x14ac:dyDescent="0.25">
      <c r="A33" s="7" t="s">
        <v>45</v>
      </c>
      <c r="B33" s="8"/>
      <c r="C33" s="7">
        <v>1</v>
      </c>
      <c r="D33" s="8"/>
      <c r="E33" s="7">
        <v>322.8</v>
      </c>
      <c r="F33" s="8"/>
      <c r="G33" s="7">
        <f t="shared" si="2"/>
        <v>322.8</v>
      </c>
      <c r="H33" s="8"/>
      <c r="I33" s="3" t="s">
        <v>46</v>
      </c>
    </row>
    <row r="34" spans="1:9" x14ac:dyDescent="0.25">
      <c r="A34" s="7" t="s">
        <v>47</v>
      </c>
      <c r="B34" s="8"/>
      <c r="C34" s="7">
        <v>1</v>
      </c>
      <c r="D34" s="8"/>
      <c r="E34" s="7">
        <v>1802.4</v>
      </c>
      <c r="F34" s="8"/>
      <c r="G34" s="7">
        <f t="shared" si="2"/>
        <v>1802.4</v>
      </c>
      <c r="H34" s="8"/>
      <c r="I34" s="3" t="s">
        <v>48</v>
      </c>
    </row>
    <row r="35" spans="1:9" x14ac:dyDescent="0.25">
      <c r="A35" s="7" t="s">
        <v>49</v>
      </c>
      <c r="B35" s="8"/>
      <c r="C35" s="7">
        <v>2</v>
      </c>
      <c r="D35" s="8"/>
      <c r="E35" s="7">
        <v>477</v>
      </c>
      <c r="F35" s="8"/>
      <c r="G35" s="7">
        <f t="shared" ref="G35:G36" si="3">SUM(C35*E35)</f>
        <v>954</v>
      </c>
      <c r="H35" s="8"/>
      <c r="I35" s="3" t="s">
        <v>50</v>
      </c>
    </row>
    <row r="36" spans="1:9" x14ac:dyDescent="0.25">
      <c r="A36" s="7" t="s">
        <v>51</v>
      </c>
      <c r="B36" s="8"/>
      <c r="C36" s="7">
        <v>5</v>
      </c>
      <c r="D36" s="8"/>
      <c r="E36" s="7">
        <v>516.96</v>
      </c>
      <c r="F36" s="8"/>
      <c r="G36" s="7">
        <f t="shared" si="3"/>
        <v>2584.8000000000002</v>
      </c>
      <c r="H36" s="8"/>
      <c r="I36" s="3" t="s">
        <v>52</v>
      </c>
    </row>
    <row r="37" spans="1:9" x14ac:dyDescent="0.25">
      <c r="A37" s="7" t="s">
        <v>54</v>
      </c>
      <c r="B37" s="8"/>
      <c r="C37" s="7">
        <v>3</v>
      </c>
      <c r="D37" s="8"/>
      <c r="E37" s="7">
        <v>1632.8</v>
      </c>
      <c r="F37" s="8"/>
      <c r="G37" s="7">
        <f t="shared" si="2"/>
        <v>4898.3999999999996</v>
      </c>
      <c r="H37" s="8"/>
      <c r="I37" s="3" t="s">
        <v>55</v>
      </c>
    </row>
    <row r="38" spans="1:9" x14ac:dyDescent="0.25">
      <c r="A38" s="7" t="s">
        <v>56</v>
      </c>
      <c r="B38" s="8"/>
      <c r="C38" s="7">
        <v>0.5</v>
      </c>
      <c r="D38" s="8"/>
      <c r="E38" s="7">
        <v>2798.4</v>
      </c>
      <c r="F38" s="8"/>
      <c r="G38" s="7">
        <f t="shared" ref="G38" si="4">SUM(C38*E38)</f>
        <v>1399.2</v>
      </c>
      <c r="H38" s="8"/>
      <c r="I38" s="3">
        <v>44923</v>
      </c>
    </row>
    <row r="39" spans="1:9" x14ac:dyDescent="0.25">
      <c r="A39" s="7" t="s">
        <v>22</v>
      </c>
      <c r="B39" s="8"/>
      <c r="C39" s="23" t="s">
        <v>21</v>
      </c>
      <c r="D39" s="24"/>
      <c r="E39" s="21">
        <v>4.43</v>
      </c>
      <c r="F39" s="22"/>
      <c r="G39" s="25">
        <f>SUM(E39*1088.8*7)</f>
        <v>33763.687999999995</v>
      </c>
      <c r="H39" s="26"/>
      <c r="I39" s="4" t="s">
        <v>34</v>
      </c>
    </row>
    <row r="40" spans="1:9" x14ac:dyDescent="0.25">
      <c r="A40" s="7" t="s">
        <v>23</v>
      </c>
      <c r="B40" s="8"/>
      <c r="C40" s="23" t="s">
        <v>21</v>
      </c>
      <c r="D40" s="24"/>
      <c r="E40" s="21">
        <v>5.0199999999999996</v>
      </c>
      <c r="F40" s="22"/>
      <c r="G40" s="9">
        <f>SUM(E40*1088.8*5)</f>
        <v>27328.879999999994</v>
      </c>
      <c r="H40" s="10"/>
      <c r="I40" s="4" t="s">
        <v>34</v>
      </c>
    </row>
    <row r="41" spans="1:9" x14ac:dyDescent="0.25">
      <c r="A41" s="7" t="s">
        <v>14</v>
      </c>
      <c r="B41" s="8"/>
      <c r="C41" s="7"/>
      <c r="D41" s="8"/>
      <c r="E41" s="7"/>
      <c r="F41" s="8"/>
      <c r="G41" s="9">
        <f>SUM(G29:H40)</f>
        <v>101458.56799999998</v>
      </c>
      <c r="H41" s="10"/>
      <c r="I41" s="4"/>
    </row>
    <row r="42" spans="1:9" x14ac:dyDescent="0.25">
      <c r="G42" s="5"/>
      <c r="H42" s="5"/>
    </row>
    <row r="43" spans="1:9" x14ac:dyDescent="0.25">
      <c r="B43" t="s">
        <v>57</v>
      </c>
      <c r="C43" t="s">
        <v>58</v>
      </c>
    </row>
    <row r="44" spans="1:9" x14ac:dyDescent="0.25">
      <c r="B44" t="s">
        <v>59</v>
      </c>
    </row>
    <row r="45" spans="1:9" x14ac:dyDescent="0.25">
      <c r="B45" t="s">
        <v>16</v>
      </c>
      <c r="C45" t="s">
        <v>17</v>
      </c>
    </row>
    <row r="46" spans="1:9" x14ac:dyDescent="0.25">
      <c r="B46" t="s">
        <v>59</v>
      </c>
    </row>
    <row r="47" spans="1:9" x14ac:dyDescent="0.25">
      <c r="B47" t="s">
        <v>18</v>
      </c>
      <c r="C47" t="s">
        <v>19</v>
      </c>
    </row>
    <row r="48" spans="1:9" x14ac:dyDescent="0.25">
      <c r="B48" t="s">
        <v>20</v>
      </c>
    </row>
  </sheetData>
  <mergeCells count="80">
    <mergeCell ref="G40:H40"/>
    <mergeCell ref="E40:F40"/>
    <mergeCell ref="C40:D40"/>
    <mergeCell ref="A40:B40"/>
    <mergeCell ref="A38:B38"/>
    <mergeCell ref="C38:D38"/>
    <mergeCell ref="E38:F38"/>
    <mergeCell ref="G38:H38"/>
    <mergeCell ref="A39:B39"/>
    <mergeCell ref="C39:D39"/>
    <mergeCell ref="E39:F39"/>
    <mergeCell ref="G39:H39"/>
    <mergeCell ref="A25:I25"/>
    <mergeCell ref="A27:B27"/>
    <mergeCell ref="C27:D27"/>
    <mergeCell ref="E27:F27"/>
    <mergeCell ref="G27:H27"/>
    <mergeCell ref="H23:I23"/>
    <mergeCell ref="H24:I24"/>
    <mergeCell ref="A19:G19"/>
    <mergeCell ref="H19:I19"/>
    <mergeCell ref="A18:G18"/>
    <mergeCell ref="A20:G20"/>
    <mergeCell ref="A21:G21"/>
    <mergeCell ref="A41:B41"/>
    <mergeCell ref="C41:D41"/>
    <mergeCell ref="E41:F41"/>
    <mergeCell ref="G41:H41"/>
    <mergeCell ref="A1:I1"/>
    <mergeCell ref="A2:I4"/>
    <mergeCell ref="A5:I5"/>
    <mergeCell ref="A16:I16"/>
    <mergeCell ref="A17:I17"/>
    <mergeCell ref="A22:G22"/>
    <mergeCell ref="A23:G23"/>
    <mergeCell ref="A24:G24"/>
    <mergeCell ref="H18:I18"/>
    <mergeCell ref="H20:I20"/>
    <mergeCell ref="H21:I21"/>
    <mergeCell ref="H22:I22"/>
    <mergeCell ref="A37:B37"/>
    <mergeCell ref="C37:D37"/>
    <mergeCell ref="E37:F37"/>
    <mergeCell ref="G37:H37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29:B29"/>
    <mergeCell ref="C29:D29"/>
    <mergeCell ref="E29:F29"/>
    <mergeCell ref="G29:H29"/>
    <mergeCell ref="A30:B30"/>
    <mergeCell ref="C30:D30"/>
    <mergeCell ref="E30:F30"/>
    <mergeCell ref="G30:H30"/>
    <mergeCell ref="A36:B36"/>
    <mergeCell ref="C36:D36"/>
    <mergeCell ref="E36:F36"/>
    <mergeCell ref="G36:H36"/>
    <mergeCell ref="A28:B28"/>
    <mergeCell ref="C28:D28"/>
    <mergeCell ref="E28:F28"/>
    <mergeCell ref="G28:H28"/>
    <mergeCell ref="A31:B31"/>
    <mergeCell ref="C31:D31"/>
    <mergeCell ref="E31:F31"/>
    <mergeCell ref="G31:H31"/>
    <mergeCell ref="A32:B32"/>
    <mergeCell ref="C32:D32"/>
    <mergeCell ref="E32:F32"/>
    <mergeCell ref="G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2023-02-01T04:41:20Z</dcterms:modified>
</cp:coreProperties>
</file>