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52" i="1" l="1"/>
  <c r="G35" i="1"/>
  <c r="G51" i="1"/>
  <c r="G50" i="1"/>
  <c r="G31" i="1"/>
  <c r="G41" i="1"/>
  <c r="G40" i="1"/>
  <c r="G45" i="1"/>
  <c r="G39" i="1"/>
  <c r="G38" i="1"/>
  <c r="G36" i="1"/>
  <c r="G34" i="1"/>
  <c r="G46" i="1"/>
  <c r="G47" i="1"/>
  <c r="G49" i="1"/>
  <c r="G32" i="1" l="1"/>
  <c r="G33" i="1"/>
  <c r="H22" i="1" l="1"/>
  <c r="H21" i="1" l="1"/>
  <c r="H23" i="1" l="1"/>
  <c r="H25" i="1" s="1"/>
</calcChain>
</file>

<file path=xl/sharedStrings.xml><?xml version="1.0" encoding="utf-8"?>
<sst xmlns="http://schemas.openxmlformats.org/spreadsheetml/2006/main" count="65" uniqueCount="56">
  <si>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</si>
  <si>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</si>
  <si>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</si>
  <si>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</si>
  <si>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</si>
  <si>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</si>
  <si>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</si>
  <si>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</si>
  <si>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</si>
  <si>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</si>
  <si>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</si>
  <si>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</si>
  <si>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</si>
  <si>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</si>
  <si>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</si>
  <si>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</si>
  <si>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</si>
  <si>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</si>
  <si>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</si>
  <si>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</si>
  <si>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</si>
  <si>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</si>
  <si>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</si>
  <si>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</si>
  <si>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</si>
  <si>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</si>
  <si>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пгт Пионерский, ул. Лесная, д.9</t>
  </si>
  <si>
    <t>1.4. Площадь жилых помещений-  1196,5 кв.м.</t>
  </si>
  <si>
    <t>1.5.МКД- 3 этажа, 2 подъезда</t>
  </si>
  <si>
    <t>1.6. Количество квартир: 24</t>
  </si>
  <si>
    <t>1.8. Кадастровый номер 66:11:1801004:1095</t>
  </si>
  <si>
    <t>1.9. Год постройки: 1984</t>
  </si>
  <si>
    <t>1.1. Отчётный период : 2022год.</t>
  </si>
  <si>
    <t>2022г.</t>
  </si>
  <si>
    <t>обслуживание прибора учета отопления</t>
  </si>
  <si>
    <t xml:space="preserve">индивид уальные испытания  аэрационных проемов  кухни </t>
  </si>
  <si>
    <t>техническое  обслуживание ВДГО</t>
  </si>
  <si>
    <t>Предыдущий остаток на 01.01.2022г, (руб)</t>
  </si>
  <si>
    <t>на замену сжима ответвленного в электрощитах в первом подъезде, шт</t>
  </si>
  <si>
    <t>замена автоматов в электрощитах ,шт</t>
  </si>
  <si>
    <t>чистка вентиляционного  канала кв.4, м.п.</t>
  </si>
  <si>
    <t>покраска стен в первом подъезде после  чистки вен. канала в кв.4, м2</t>
  </si>
  <si>
    <t>утепление чердачного помещения кв. 23, м2</t>
  </si>
  <si>
    <t>скашивание травы на придомовой территории,м2</t>
  </si>
  <si>
    <t>1.7. Степень износа:  33%</t>
  </si>
  <si>
    <t>Остаток денежных средств на 01.01.2023г., (руб)</t>
  </si>
  <si>
    <t>чистка вентиляционного  канала кв.20, ч/ч</t>
  </si>
  <si>
    <t>Подготовка места в эл. щите, шт</t>
  </si>
  <si>
    <t>Закрытие подвального помещения, м2</t>
  </si>
  <si>
    <t>Замена светильника с датчиком движения у первого подъезда, шт</t>
  </si>
  <si>
    <t>Изготовление и установка батареи отопления во втором подъезде</t>
  </si>
  <si>
    <t>Ремонт системы отопления кв 15</t>
  </si>
  <si>
    <t>Израсходовано денежных средств за 2022год (руб)</t>
  </si>
  <si>
    <t>Специалист по МКД:</t>
  </si>
  <si>
    <t>И.В. Дубских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</si>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</sst>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J24" sqref="J24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10" t="s">
        <v>26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6" spans="1:9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</row>
    <row r="7" spans="1:9" s="6" customFormat="1" x14ac:dyDescent="0.25">
      <c r="A7" t="s">
        <v>32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27</v>
      </c>
    </row>
    <row r="11" spans="1:9" s="6" customFormat="1" x14ac:dyDescent="0.25">
      <c r="A11" t="s">
        <v>28</v>
      </c>
    </row>
    <row r="12" spans="1:9" s="6" customFormat="1" x14ac:dyDescent="0.25">
      <c r="A12" t="s">
        <v>29</v>
      </c>
    </row>
    <row r="13" spans="1:9" s="6" customFormat="1" x14ac:dyDescent="0.25">
      <c r="A13" t="s">
        <v>44</v>
      </c>
    </row>
    <row r="14" spans="1:9" s="6" customFormat="1" x14ac:dyDescent="0.25">
      <c r="A14" t="s">
        <v>30</v>
      </c>
    </row>
    <row r="15" spans="1:9" s="6" customFormat="1" x14ac:dyDescent="0.25">
      <c r="A15" t="s">
        <v>31</v>
      </c>
    </row>
    <row r="17" spans="1:9" x14ac:dyDescent="0.25">
      <c r="A17" s="13" t="s">
        <v>2</v>
      </c>
      <c r="B17" s="14"/>
      <c r="C17" s="14"/>
      <c r="D17" s="14"/>
      <c r="E17" s="14"/>
      <c r="F17" s="14"/>
      <c r="G17" s="14"/>
      <c r="H17" s="14"/>
      <c r="I17" s="14"/>
    </row>
    <row r="18" spans="1:9" ht="30" customHeight="1" x14ac:dyDescent="0.25">
      <c r="A18" s="15" t="s">
        <v>6</v>
      </c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7" t="s">
        <v>3</v>
      </c>
      <c r="B19" s="17"/>
      <c r="C19" s="17"/>
      <c r="D19" s="17"/>
      <c r="E19" s="17"/>
      <c r="F19" s="17"/>
      <c r="G19" s="8"/>
      <c r="H19" s="18">
        <v>267386.86</v>
      </c>
      <c r="I19" s="19"/>
    </row>
    <row r="20" spans="1:9" x14ac:dyDescent="0.25">
      <c r="A20" s="7" t="s">
        <v>4</v>
      </c>
      <c r="B20" s="17"/>
      <c r="C20" s="17"/>
      <c r="D20" s="17"/>
      <c r="E20" s="17"/>
      <c r="F20" s="17"/>
      <c r="G20" s="8"/>
      <c r="H20" s="18">
        <v>242465.68</v>
      </c>
      <c r="I20" s="19"/>
    </row>
    <row r="21" spans="1:9" x14ac:dyDescent="0.25">
      <c r="A21" s="7" t="s">
        <v>15</v>
      </c>
      <c r="B21" s="17"/>
      <c r="C21" s="17"/>
      <c r="D21" s="17"/>
      <c r="E21" s="17"/>
      <c r="F21" s="17"/>
      <c r="G21" s="8"/>
      <c r="H21" s="18">
        <f>SUM(H20-H19)</f>
        <v>-24921.179999999993</v>
      </c>
      <c r="I21" s="19"/>
    </row>
    <row r="22" spans="1:9" x14ac:dyDescent="0.25">
      <c r="A22" s="7" t="s">
        <v>5</v>
      </c>
      <c r="B22" s="17"/>
      <c r="C22" s="17"/>
      <c r="D22" s="17"/>
      <c r="E22" s="17"/>
      <c r="F22" s="17"/>
      <c r="G22" s="8"/>
      <c r="H22" s="18">
        <f>SUM(H20/H19)*100</f>
        <v>90.679728988926385</v>
      </c>
      <c r="I22" s="19"/>
    </row>
    <row r="23" spans="1:9" x14ac:dyDescent="0.25">
      <c r="A23" s="7" t="s">
        <v>52</v>
      </c>
      <c r="B23" s="17"/>
      <c r="C23" s="17"/>
      <c r="D23" s="17"/>
      <c r="E23" s="17"/>
      <c r="F23" s="17"/>
      <c r="G23" s="8"/>
      <c r="H23" s="18">
        <f>SUM(G52)</f>
        <v>214881.32199999999</v>
      </c>
      <c r="I23" s="19"/>
    </row>
    <row r="24" spans="1:9" x14ac:dyDescent="0.25">
      <c r="A24" s="7" t="s">
        <v>37</v>
      </c>
      <c r="B24" s="17"/>
      <c r="C24" s="17"/>
      <c r="D24" s="17"/>
      <c r="E24" s="17"/>
      <c r="F24" s="17"/>
      <c r="G24" s="8"/>
      <c r="H24" s="18">
        <v>-149880.82999999999</v>
      </c>
      <c r="I24" s="19"/>
    </row>
    <row r="25" spans="1:9" x14ac:dyDescent="0.25">
      <c r="A25" s="7" t="s">
        <v>45</v>
      </c>
      <c r="B25" s="17"/>
      <c r="C25" s="17"/>
      <c r="D25" s="17"/>
      <c r="E25" s="17"/>
      <c r="F25" s="17"/>
      <c r="G25" s="8"/>
      <c r="H25" s="18">
        <f>SUM(H20+H24-H23)</f>
        <v>-122296.47199999998</v>
      </c>
      <c r="I25" s="19"/>
    </row>
    <row r="27" spans="1:9" x14ac:dyDescent="0.25">
      <c r="A27" s="20" t="s">
        <v>7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" t="s">
        <v>8</v>
      </c>
    </row>
    <row r="30" spans="1:9" ht="35.25" customHeight="1" x14ac:dyDescent="0.25">
      <c r="A30" s="7" t="s">
        <v>10</v>
      </c>
      <c r="B30" s="8"/>
      <c r="C30" s="7" t="s">
        <v>13</v>
      </c>
      <c r="D30" s="8"/>
      <c r="E30" s="7" t="s">
        <v>12</v>
      </c>
      <c r="F30" s="8"/>
      <c r="G30" s="7" t="s">
        <v>11</v>
      </c>
      <c r="H30" s="8"/>
      <c r="I30" s="2" t="s">
        <v>9</v>
      </c>
    </row>
    <row r="31" spans="1:9" ht="15" customHeight="1" x14ac:dyDescent="0.25">
      <c r="A31" s="7" t="s">
        <v>34</v>
      </c>
      <c r="B31" s="8"/>
      <c r="C31" s="7">
        <v>3</v>
      </c>
      <c r="D31" s="8"/>
      <c r="E31" s="7">
        <v>1600</v>
      </c>
      <c r="F31" s="8"/>
      <c r="G31" s="7">
        <f t="shared" ref="G31" si="0">SUM(C31*E31)</f>
        <v>4800</v>
      </c>
      <c r="H31" s="8"/>
      <c r="I31" s="3" t="s">
        <v>33</v>
      </c>
    </row>
    <row r="32" spans="1:9" ht="15" customHeight="1" x14ac:dyDescent="0.25">
      <c r="A32" s="7" t="s">
        <v>34</v>
      </c>
      <c r="B32" s="8"/>
      <c r="C32" s="7">
        <v>9</v>
      </c>
      <c r="D32" s="8"/>
      <c r="E32" s="7">
        <v>1800</v>
      </c>
      <c r="F32" s="8"/>
      <c r="G32" s="7">
        <f t="shared" ref="G32:G33" si="1">SUM(C32*E32)</f>
        <v>16200</v>
      </c>
      <c r="H32" s="8"/>
      <c r="I32" s="3" t="s">
        <v>33</v>
      </c>
    </row>
    <row r="33" spans="1:9" ht="30.75" customHeight="1" x14ac:dyDescent="0.25">
      <c r="A33" s="7" t="s">
        <v>35</v>
      </c>
      <c r="B33" s="8"/>
      <c r="C33" s="7">
        <v>16</v>
      </c>
      <c r="D33" s="8"/>
      <c r="E33" s="7">
        <v>120</v>
      </c>
      <c r="F33" s="8"/>
      <c r="G33" s="7">
        <f t="shared" si="1"/>
        <v>1920</v>
      </c>
      <c r="H33" s="8"/>
      <c r="I33" s="3">
        <v>44592</v>
      </c>
    </row>
    <row r="34" spans="1:9" ht="30.75" customHeight="1" x14ac:dyDescent="0.25">
      <c r="A34" s="7" t="s">
        <v>35</v>
      </c>
      <c r="B34" s="8"/>
      <c r="C34" s="7">
        <v>15</v>
      </c>
      <c r="D34" s="8"/>
      <c r="E34" s="7">
        <v>150</v>
      </c>
      <c r="F34" s="8"/>
      <c r="G34" s="7">
        <f t="shared" ref="G34:G36" si="2">SUM(C34*E34)</f>
        <v>2250</v>
      </c>
      <c r="H34" s="8"/>
      <c r="I34" s="3">
        <v>44720</v>
      </c>
    </row>
    <row r="35" spans="1:9" ht="30.75" customHeight="1" x14ac:dyDescent="0.25">
      <c r="A35" s="7" t="s">
        <v>35</v>
      </c>
      <c r="B35" s="8"/>
      <c r="C35" s="7">
        <v>14</v>
      </c>
      <c r="D35" s="8"/>
      <c r="E35" s="7">
        <v>150</v>
      </c>
      <c r="F35" s="8"/>
      <c r="G35" s="7">
        <f t="shared" ref="G35" si="3">SUM(C35*E35)</f>
        <v>2100</v>
      </c>
      <c r="H35" s="8"/>
      <c r="I35" s="3">
        <v>44851</v>
      </c>
    </row>
    <row r="36" spans="1:9" ht="30.75" customHeight="1" x14ac:dyDescent="0.25">
      <c r="A36" s="7" t="s">
        <v>35</v>
      </c>
      <c r="B36" s="8"/>
      <c r="C36" s="7">
        <v>2</v>
      </c>
      <c r="D36" s="8"/>
      <c r="E36" s="7">
        <v>150</v>
      </c>
      <c r="F36" s="8"/>
      <c r="G36" s="7">
        <f t="shared" si="2"/>
        <v>300</v>
      </c>
      <c r="H36" s="8"/>
      <c r="I36" s="3">
        <v>44910</v>
      </c>
    </row>
    <row r="37" spans="1:9" ht="15" customHeight="1" x14ac:dyDescent="0.25">
      <c r="A37" s="7" t="s">
        <v>36</v>
      </c>
      <c r="B37" s="8"/>
      <c r="C37" s="7">
        <v>90</v>
      </c>
      <c r="D37" s="8"/>
      <c r="E37" s="7">
        <v>77.2</v>
      </c>
      <c r="F37" s="8"/>
      <c r="G37" s="7">
        <v>6946</v>
      </c>
      <c r="H37" s="8"/>
      <c r="I37" s="3">
        <v>44917</v>
      </c>
    </row>
    <row r="38" spans="1:9" ht="30.75" customHeight="1" x14ac:dyDescent="0.25">
      <c r="A38" s="7" t="s">
        <v>38</v>
      </c>
      <c r="B38" s="8"/>
      <c r="C38" s="7">
        <v>3</v>
      </c>
      <c r="D38" s="8"/>
      <c r="E38" s="7">
        <v>1386.4</v>
      </c>
      <c r="F38" s="8"/>
      <c r="G38" s="7">
        <f t="shared" ref="G37:G45" si="4">SUM(C38*E38)</f>
        <v>4159.2000000000007</v>
      </c>
      <c r="H38" s="8"/>
      <c r="I38" s="3">
        <v>44622</v>
      </c>
    </row>
    <row r="39" spans="1:9" x14ac:dyDescent="0.25">
      <c r="A39" s="7" t="s">
        <v>39</v>
      </c>
      <c r="B39" s="8"/>
      <c r="C39" s="7">
        <v>6</v>
      </c>
      <c r="D39" s="8"/>
      <c r="E39" s="7">
        <v>1450.6</v>
      </c>
      <c r="F39" s="8"/>
      <c r="G39" s="7">
        <f t="shared" si="4"/>
        <v>8703.5999999999985</v>
      </c>
      <c r="H39" s="8"/>
      <c r="I39" s="3">
        <v>44629</v>
      </c>
    </row>
    <row r="40" spans="1:9" x14ac:dyDescent="0.25">
      <c r="A40" s="7" t="s">
        <v>40</v>
      </c>
      <c r="B40" s="8"/>
      <c r="C40" s="7">
        <v>6</v>
      </c>
      <c r="D40" s="8"/>
      <c r="E40" s="7">
        <v>2692.4</v>
      </c>
      <c r="F40" s="8"/>
      <c r="G40" s="7">
        <f t="shared" ref="G40:G41" si="5">SUM(C40*E40)</f>
        <v>16154.400000000001</v>
      </c>
      <c r="H40" s="8"/>
      <c r="I40" s="3">
        <v>44634</v>
      </c>
    </row>
    <row r="41" spans="1:9" ht="30" customHeight="1" x14ac:dyDescent="0.25">
      <c r="A41" s="7" t="s">
        <v>41</v>
      </c>
      <c r="B41" s="8"/>
      <c r="C41" s="7">
        <v>10</v>
      </c>
      <c r="D41" s="8"/>
      <c r="E41" s="7">
        <v>1372.8</v>
      </c>
      <c r="F41" s="8"/>
      <c r="G41" s="7">
        <f t="shared" si="5"/>
        <v>13728</v>
      </c>
      <c r="H41" s="8"/>
      <c r="I41" s="3">
        <v>44655</v>
      </c>
    </row>
    <row r="42" spans="1:9" x14ac:dyDescent="0.25">
      <c r="A42" s="7" t="s">
        <v>42</v>
      </c>
      <c r="B42" s="8"/>
      <c r="C42" s="7">
        <v>54</v>
      </c>
      <c r="D42" s="8"/>
      <c r="E42" s="7">
        <v>184.02</v>
      </c>
      <c r="F42" s="8"/>
      <c r="G42" s="7">
        <v>9937.2000000000007</v>
      </c>
      <c r="H42" s="8"/>
      <c r="I42" s="3">
        <v>44700</v>
      </c>
    </row>
    <row r="43" spans="1:9" x14ac:dyDescent="0.25">
      <c r="A43" s="7" t="s">
        <v>43</v>
      </c>
      <c r="B43" s="8"/>
      <c r="C43" s="7">
        <v>495</v>
      </c>
      <c r="D43" s="8"/>
      <c r="E43" s="7">
        <v>9.484</v>
      </c>
      <c r="F43" s="8"/>
      <c r="G43" s="7">
        <v>4694.3999999999996</v>
      </c>
      <c r="H43" s="8"/>
      <c r="I43" s="3">
        <v>44770</v>
      </c>
    </row>
    <row r="44" spans="1:9" x14ac:dyDescent="0.25">
      <c r="A44" s="7" t="s">
        <v>46</v>
      </c>
      <c r="B44" s="8"/>
      <c r="C44" s="7">
        <v>9.6199999999999992</v>
      </c>
      <c r="D44" s="8"/>
      <c r="E44" s="7">
        <v>100.54</v>
      </c>
      <c r="F44" s="8"/>
      <c r="G44" s="7">
        <v>967.2</v>
      </c>
      <c r="H44" s="8"/>
      <c r="I44" s="3">
        <v>44802</v>
      </c>
    </row>
    <row r="45" spans="1:9" x14ac:dyDescent="0.25">
      <c r="A45" s="7" t="s">
        <v>47</v>
      </c>
      <c r="B45" s="8"/>
      <c r="C45" s="7">
        <v>1</v>
      </c>
      <c r="D45" s="8"/>
      <c r="E45" s="7">
        <v>1099.2</v>
      </c>
      <c r="F45" s="8"/>
      <c r="G45" s="7">
        <f t="shared" si="4"/>
        <v>1099.2</v>
      </c>
      <c r="H45" s="8"/>
      <c r="I45" s="3">
        <v>44833</v>
      </c>
    </row>
    <row r="46" spans="1:9" x14ac:dyDescent="0.25">
      <c r="A46" s="7" t="s">
        <v>48</v>
      </c>
      <c r="B46" s="8"/>
      <c r="C46" s="7">
        <v>0.36</v>
      </c>
      <c r="D46" s="8"/>
      <c r="E46" s="7">
        <v>3827</v>
      </c>
      <c r="F46" s="8"/>
      <c r="G46" s="7">
        <f t="shared" ref="G46:G49" si="6">SUM(C46*E46)</f>
        <v>1377.72</v>
      </c>
      <c r="H46" s="8"/>
      <c r="I46" s="3">
        <v>44873</v>
      </c>
    </row>
    <row r="47" spans="1:9" ht="30.75" customHeight="1" x14ac:dyDescent="0.25">
      <c r="A47" s="7" t="s">
        <v>49</v>
      </c>
      <c r="B47" s="8"/>
      <c r="C47" s="7">
        <v>1</v>
      </c>
      <c r="D47" s="8"/>
      <c r="E47" s="7">
        <v>1410.31</v>
      </c>
      <c r="F47" s="8"/>
      <c r="G47" s="7">
        <f t="shared" si="6"/>
        <v>1410.31</v>
      </c>
      <c r="H47" s="8"/>
      <c r="I47" s="3">
        <v>44888</v>
      </c>
    </row>
    <row r="48" spans="1:9" ht="31.5" customHeight="1" x14ac:dyDescent="0.25">
      <c r="A48" s="7" t="s">
        <v>50</v>
      </c>
      <c r="B48" s="8"/>
      <c r="C48" s="7">
        <v>12.37</v>
      </c>
      <c r="D48" s="8"/>
      <c r="E48" s="7">
        <v>1033.1400000000001</v>
      </c>
      <c r="F48" s="8"/>
      <c r="G48" s="7">
        <v>12780</v>
      </c>
      <c r="H48" s="8"/>
      <c r="I48" s="3">
        <v>44840</v>
      </c>
    </row>
    <row r="49" spans="1:9" x14ac:dyDescent="0.25">
      <c r="A49" s="7" t="s">
        <v>51</v>
      </c>
      <c r="B49" s="8"/>
      <c r="C49" s="7">
        <v>10</v>
      </c>
      <c r="D49" s="8"/>
      <c r="E49" s="7">
        <v>1155.76</v>
      </c>
      <c r="F49" s="8"/>
      <c r="G49" s="7">
        <f t="shared" si="6"/>
        <v>11557.6</v>
      </c>
      <c r="H49" s="8"/>
      <c r="I49" s="3">
        <v>44914</v>
      </c>
    </row>
    <row r="50" spans="1:9" x14ac:dyDescent="0.25">
      <c r="A50" s="7" t="s">
        <v>22</v>
      </c>
      <c r="B50" s="8"/>
      <c r="C50" s="23" t="s">
        <v>21</v>
      </c>
      <c r="D50" s="24"/>
      <c r="E50" s="21">
        <v>4.43</v>
      </c>
      <c r="F50" s="22"/>
      <c r="G50" s="7">
        <f>SUM(E50*1757.2*7)</f>
        <v>54490.771999999997</v>
      </c>
      <c r="H50" s="8"/>
      <c r="I50" s="4" t="s">
        <v>33</v>
      </c>
    </row>
    <row r="51" spans="1:9" x14ac:dyDescent="0.25">
      <c r="A51" s="7" t="s">
        <v>23</v>
      </c>
      <c r="B51" s="8"/>
      <c r="C51" s="23" t="s">
        <v>21</v>
      </c>
      <c r="D51" s="24"/>
      <c r="E51" s="21">
        <v>5.0199999999999996</v>
      </c>
      <c r="F51" s="22"/>
      <c r="G51" s="18">
        <f>SUM(E51*1757.2*5)</f>
        <v>44105.72</v>
      </c>
      <c r="H51" s="19"/>
      <c r="I51" s="4" t="s">
        <v>33</v>
      </c>
    </row>
    <row r="52" spans="1:9" x14ac:dyDescent="0.25">
      <c r="A52" s="7" t="s">
        <v>14</v>
      </c>
      <c r="B52" s="8"/>
      <c r="C52" s="7"/>
      <c r="D52" s="8"/>
      <c r="E52" s="7"/>
      <c r="F52" s="8"/>
      <c r="G52" s="18">
        <f>SUM(G32:H51)</f>
        <v>214881.32199999999</v>
      </c>
      <c r="H52" s="19"/>
      <c r="I52" s="4"/>
    </row>
    <row r="53" spans="1:9" x14ac:dyDescent="0.25">
      <c r="G53" s="5"/>
      <c r="H53" s="5"/>
    </row>
    <row r="54" spans="1:9" x14ac:dyDescent="0.25">
      <c r="B54" t="s">
        <v>53</v>
      </c>
      <c r="C54" t="s">
        <v>54</v>
      </c>
    </row>
    <row r="55" spans="1:9" x14ac:dyDescent="0.25">
      <c r="B55" t="s">
        <v>55</v>
      </c>
    </row>
    <row r="56" spans="1:9" x14ac:dyDescent="0.25">
      <c r="B56" t="s">
        <v>16</v>
      </c>
      <c r="C56" t="s">
        <v>17</v>
      </c>
    </row>
    <row r="57" spans="1:9" x14ac:dyDescent="0.25">
      <c r="B57" t="s">
        <v>55</v>
      </c>
    </row>
    <row r="59" spans="1:9" x14ac:dyDescent="0.25">
      <c r="B59" t="s">
        <v>18</v>
      </c>
      <c r="C59" t="s">
        <v>19</v>
      </c>
    </row>
    <row r="60" spans="1:9" x14ac:dyDescent="0.25">
      <c r="B60" t="s">
        <v>20</v>
      </c>
    </row>
  </sheetData>
  <mergeCells count="112"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G41:H41"/>
    <mergeCell ref="A45:B45"/>
    <mergeCell ref="C45:D45"/>
    <mergeCell ref="E45:F45"/>
    <mergeCell ref="G45:H45"/>
    <mergeCell ref="G51:H51"/>
    <mergeCell ref="E51:F51"/>
    <mergeCell ref="C51:D51"/>
    <mergeCell ref="A51:B51"/>
    <mergeCell ref="A49:B49"/>
    <mergeCell ref="C49:D49"/>
    <mergeCell ref="E49:F49"/>
    <mergeCell ref="G49:H49"/>
    <mergeCell ref="A50:B50"/>
    <mergeCell ref="C50:D50"/>
    <mergeCell ref="E50:F50"/>
    <mergeCell ref="G50:H50"/>
    <mergeCell ref="A44:B44"/>
    <mergeCell ref="C44:D44"/>
    <mergeCell ref="E44:F44"/>
    <mergeCell ref="G44:H44"/>
    <mergeCell ref="A42:B42"/>
    <mergeCell ref="C42:D42"/>
    <mergeCell ref="E42:F42"/>
    <mergeCell ref="A27:I27"/>
    <mergeCell ref="A30:B30"/>
    <mergeCell ref="C30:D30"/>
    <mergeCell ref="E30:F30"/>
    <mergeCell ref="G30:H30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1:B31"/>
    <mergeCell ref="C31:D31"/>
    <mergeCell ref="E31:F31"/>
    <mergeCell ref="G31:H31"/>
    <mergeCell ref="A35:B35"/>
    <mergeCell ref="C35:D35"/>
    <mergeCell ref="E35:F35"/>
    <mergeCell ref="G35:H35"/>
    <mergeCell ref="A52:B52"/>
    <mergeCell ref="C52:D52"/>
    <mergeCell ref="E52:F52"/>
    <mergeCell ref="G52:H52"/>
    <mergeCell ref="A48:B48"/>
    <mergeCell ref="C48:D48"/>
    <mergeCell ref="E48:F48"/>
    <mergeCell ref="G48:H48"/>
    <mergeCell ref="A37:B37"/>
    <mergeCell ref="C37:D37"/>
    <mergeCell ref="E37:F37"/>
    <mergeCell ref="G37:H37"/>
    <mergeCell ref="A46:B46"/>
    <mergeCell ref="C46:D46"/>
    <mergeCell ref="E46:F46"/>
    <mergeCell ref="G46:H46"/>
    <mergeCell ref="A38:B38"/>
    <mergeCell ref="A47:B47"/>
    <mergeCell ref="C47:D47"/>
    <mergeCell ref="E47:F47"/>
    <mergeCell ref="G47:H47"/>
    <mergeCell ref="A41:B41"/>
    <mergeCell ref="C41:D41"/>
    <mergeCell ref="E41:F41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2023-02-01T08:49:48Z</dcterms:modified>
</cp:coreProperties>
</file>