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31" i="1" l="1"/>
  <c r="G45" i="1" l="1"/>
  <c r="G44" i="1"/>
  <c r="G27" i="1"/>
  <c r="G33" i="1"/>
  <c r="G34" i="1"/>
  <c r="G35" i="1"/>
  <c r="G36" i="1"/>
  <c r="G37" i="1"/>
  <c r="G39" i="1"/>
  <c r="G40" i="1"/>
  <c r="G41" i="1"/>
  <c r="G42" i="1"/>
  <c r="G32" i="1"/>
  <c r="G30" i="1"/>
  <c r="G28" i="1" l="1"/>
  <c r="G29" i="1"/>
  <c r="H20" i="1" l="1"/>
  <c r="H19" i="1" l="1"/>
  <c r="G46" i="1" l="1"/>
  <c r="H21" i="1" l="1"/>
  <c r="H23" i="1" s="1"/>
</calcChain>
</file>

<file path=xl/sharedStrings.xml><?xml version="1.0" encoding="utf-8"?>
<sst xmlns="http://schemas.openxmlformats.org/spreadsheetml/2006/main" count="63" uniqueCount="53">
  <si>
    <t>ОТЧЁТ</t>
  </si>
  <si>
    <t>1. Оновная информация</t>
  </si>
  <si>
    <t>2. Поступившие средства за отчетный период</t>
  </si>
  <si>
    <t>Начислено собственникам и пользователям помещений в МКД (руб.)</t>
  </si>
  <si>
    <t>Оплачено собственниками и пользователями помещений в МКД (руб.)</t>
  </si>
  <si>
    <t>Процент оплаты от начисленной суммы %</t>
  </si>
  <si>
    <t xml:space="preserve">2.1. За отчетный период по статье «Содержание и  текущий ремонт Общего имущества МКД: </t>
  </si>
  <si>
    <t xml:space="preserve">3. Сведения о выполненных работах  по содержанию и текущему ремонту общего имущества в </t>
  </si>
  <si>
    <t>многоквартирном доме за отчетный период</t>
  </si>
  <si>
    <t>Дата исполнения</t>
  </si>
  <si>
    <t>Наименование работ</t>
  </si>
  <si>
    <t>Сумма, руб.</t>
  </si>
  <si>
    <t>Цена, руб.</t>
  </si>
  <si>
    <t>Кол-во</t>
  </si>
  <si>
    <t>Итого</t>
  </si>
  <si>
    <t>Разница начислено, оплачено (руб.)</t>
  </si>
  <si>
    <t>Отчёт составил:</t>
  </si>
  <si>
    <t>О.Ф. Милькова</t>
  </si>
  <si>
    <t>Отчёт получил:</t>
  </si>
  <si>
    <t>_______________</t>
  </si>
  <si>
    <t>_____________</t>
  </si>
  <si>
    <t>тариф</t>
  </si>
  <si>
    <t>Управление МКД 1 полугодие</t>
  </si>
  <si>
    <t>Управление МКД 2 полугодие</t>
  </si>
  <si>
    <t xml:space="preserve">1.2. Управляющая организация: МУП "ЖКХ Ирбитского района" </t>
  </si>
  <si>
    <t>1.3. Лицензия на управление МКД № 183 от 27.04.2015г.</t>
  </si>
  <si>
    <t>управляющей организации МУП "ЖКХ Ирбитского района" о выполненных за отчётный период работах (услугах) по договору управления многоквартирным домом, расположенного по адресу: пгт Пионерский, ул. Лесная, д.3</t>
  </si>
  <si>
    <t>1.4. Площадь жилых помещений-  1757,2 кв.м.</t>
  </si>
  <si>
    <t>1.5.МКД- 3 этажа, 4 подъезда</t>
  </si>
  <si>
    <t>1.6. Количество квартир: 36</t>
  </si>
  <si>
    <t>1.8. Кадастровый номер 66:11:1801004:1100</t>
  </si>
  <si>
    <t>1.9. Год постройки: 1982</t>
  </si>
  <si>
    <t>Обслуживание прибора учёта отопления, мес</t>
  </si>
  <si>
    <t>1.1. Отчётный период : 2022год.</t>
  </si>
  <si>
    <t>2022г.</t>
  </si>
  <si>
    <t>Уборка снега с крыши ,усл.</t>
  </si>
  <si>
    <t>чистка канализации в четвертом подъезде, м.п</t>
  </si>
  <si>
    <t>протяжка проводов в электрощите кв.29, шт.</t>
  </si>
  <si>
    <t>ремонт электроснабжения МКД, шт</t>
  </si>
  <si>
    <t>уборка  наледи и сосулек с шиферной крыши, ч/ч</t>
  </si>
  <si>
    <t>Замена шаровых кранов на газопроводе МКД, шт.</t>
  </si>
  <si>
    <t>Замена канализационного стояка в кв 25 с выходом на чердак, м.п.</t>
  </si>
  <si>
    <t>1.7. Степень износа: 33%</t>
  </si>
  <si>
    <t>Предыдущий остаток на 01.01.2022г, (руб)</t>
  </si>
  <si>
    <t>Остаток денежных средств на 01.01.2023г., (руб)</t>
  </si>
  <si>
    <t>устранение течи на стояке отопления, ч/ч</t>
  </si>
  <si>
    <t>Израсходовано денежных средств за 2022год (руб)</t>
  </si>
  <si>
    <t>Специалист по МКД:</t>
  </si>
  <si>
    <t>И.В. Дубских</t>
  </si>
  <si>
    <t>31.03.2023г.</t>
  </si>
  <si>
    <t>индивидуальные  испытания аэрационных проемов кухни , шт</t>
  </si>
  <si>
    <t>Техническое обслуживание ВДГО, м.п.</t>
  </si>
  <si>
    <t>Чистка шиферной крыши, ч/ч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</si>
</sst>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2" fontId="0" fillId="0" borderId="0" xfId="0" applyNumberFormat="1"/>
    <xf numFmtId="0" fontId="0" fillId="0" borderId="0" xfId="0" applyFont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2" fontId="0" fillId="0" borderId="2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justify"/>
    </xf>
    <xf numFmtId="0" fontId="0" fillId="0" borderId="0" xfId="0" applyAlignment="1"/>
    <xf numFmtId="0" fontId="3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justify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0" fontId="4" fillId="0" borderId="2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topLeftCell="A40" workbookViewId="0">
      <selection activeCell="N20" sqref="N20"/>
    </sheetView>
  </sheetViews>
  <sheetFormatPr defaultRowHeight="15" x14ac:dyDescent="0.25"/>
  <cols>
    <col min="1" max="1" width="9.140625" customWidth="1"/>
    <col min="2" max="2" width="40.140625" customWidth="1"/>
    <col min="3" max="3" width="6" customWidth="1"/>
    <col min="4" max="4" width="5.140625" hidden="1" customWidth="1"/>
    <col min="5" max="5" width="10.5703125" customWidth="1"/>
    <col min="6" max="6" width="5.28515625" hidden="1" customWidth="1"/>
    <col min="7" max="7" width="7.42578125" customWidth="1"/>
    <col min="8" max="8" width="2.85546875" customWidth="1"/>
    <col min="9" max="9" width="10" customWidth="1"/>
  </cols>
  <sheetData>
    <row r="1" spans="1:9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13" t="s">
        <v>26</v>
      </c>
      <c r="B2" s="13"/>
      <c r="C2" s="13"/>
      <c r="D2" s="13"/>
      <c r="E2" s="13"/>
      <c r="F2" s="13"/>
      <c r="G2" s="13"/>
      <c r="H2" s="13"/>
      <c r="I2" s="13"/>
    </row>
    <row r="3" spans="1:9" x14ac:dyDescent="0.25">
      <c r="A3" s="13"/>
      <c r="B3" s="13"/>
      <c r="C3" s="13"/>
      <c r="D3" s="13"/>
      <c r="E3" s="13"/>
      <c r="F3" s="13"/>
      <c r="G3" s="13"/>
      <c r="H3" s="13"/>
      <c r="I3" s="13"/>
    </row>
    <row r="4" spans="1:9" x14ac:dyDescent="0.25">
      <c r="A4" s="13"/>
      <c r="B4" s="13"/>
      <c r="C4" s="13"/>
      <c r="D4" s="13"/>
      <c r="E4" s="13"/>
      <c r="F4" s="13"/>
      <c r="G4" s="13"/>
      <c r="H4" s="13"/>
      <c r="I4" s="13"/>
    </row>
    <row r="5" spans="1:9" x14ac:dyDescent="0.25">
      <c r="A5" s="14" t="s">
        <v>1</v>
      </c>
      <c r="B5" s="15"/>
      <c r="C5" s="15"/>
      <c r="D5" s="15"/>
      <c r="E5" s="15"/>
      <c r="F5" s="15"/>
      <c r="G5" s="15"/>
      <c r="H5" s="15"/>
      <c r="I5" s="15"/>
    </row>
    <row r="6" spans="1:9" s="6" customFormat="1" x14ac:dyDescent="0.25">
      <c r="A6" t="s">
        <v>33</v>
      </c>
    </row>
    <row r="7" spans="1:9" s="6" customFormat="1" x14ac:dyDescent="0.25">
      <c r="A7" s="6" t="s">
        <v>24</v>
      </c>
    </row>
    <row r="8" spans="1:9" s="6" customFormat="1" x14ac:dyDescent="0.25">
      <c r="A8" s="6" t="s">
        <v>25</v>
      </c>
    </row>
    <row r="9" spans="1:9" s="6" customFormat="1" x14ac:dyDescent="0.25">
      <c r="A9" t="s">
        <v>27</v>
      </c>
    </row>
    <row r="10" spans="1:9" s="6" customFormat="1" x14ac:dyDescent="0.25">
      <c r="A10" t="s">
        <v>28</v>
      </c>
    </row>
    <row r="11" spans="1:9" s="6" customFormat="1" x14ac:dyDescent="0.25">
      <c r="A11" t="s">
        <v>29</v>
      </c>
    </row>
    <row r="12" spans="1:9" s="6" customFormat="1" x14ac:dyDescent="0.25">
      <c r="A12" t="s">
        <v>42</v>
      </c>
    </row>
    <row r="13" spans="1:9" s="6" customFormat="1" x14ac:dyDescent="0.25">
      <c r="A13" t="s">
        <v>30</v>
      </c>
    </row>
    <row r="14" spans="1:9" s="6" customFormat="1" x14ac:dyDescent="0.25">
      <c r="A14" t="s">
        <v>31</v>
      </c>
    </row>
    <row r="15" spans="1:9" x14ac:dyDescent="0.25">
      <c r="A15" s="16" t="s">
        <v>2</v>
      </c>
      <c r="B15" s="17"/>
      <c r="C15" s="17"/>
      <c r="D15" s="17"/>
      <c r="E15" s="17"/>
      <c r="F15" s="17"/>
      <c r="G15" s="17"/>
      <c r="H15" s="17"/>
      <c r="I15" s="17"/>
    </row>
    <row r="16" spans="1:9" ht="18.75" customHeight="1" x14ac:dyDescent="0.25">
      <c r="A16" s="18" t="s">
        <v>6</v>
      </c>
      <c r="B16" s="19"/>
      <c r="C16" s="19"/>
      <c r="D16" s="19"/>
      <c r="E16" s="19"/>
      <c r="F16" s="19"/>
      <c r="G16" s="19"/>
      <c r="H16" s="19"/>
      <c r="I16" s="19"/>
    </row>
    <row r="17" spans="1:9" x14ac:dyDescent="0.25">
      <c r="A17" s="7" t="s">
        <v>3</v>
      </c>
      <c r="B17" s="9"/>
      <c r="C17" s="9"/>
      <c r="D17" s="9"/>
      <c r="E17" s="9"/>
      <c r="F17" s="9"/>
      <c r="G17" s="8"/>
      <c r="H17" s="10">
        <v>394644.06</v>
      </c>
      <c r="I17" s="11"/>
    </row>
    <row r="18" spans="1:9" x14ac:dyDescent="0.25">
      <c r="A18" s="7" t="s">
        <v>4</v>
      </c>
      <c r="B18" s="9"/>
      <c r="C18" s="9"/>
      <c r="D18" s="9"/>
      <c r="E18" s="9"/>
      <c r="F18" s="9"/>
      <c r="G18" s="8"/>
      <c r="H18" s="10">
        <v>401817.85</v>
      </c>
      <c r="I18" s="11"/>
    </row>
    <row r="19" spans="1:9" x14ac:dyDescent="0.25">
      <c r="A19" s="7" t="s">
        <v>15</v>
      </c>
      <c r="B19" s="9"/>
      <c r="C19" s="9"/>
      <c r="D19" s="9"/>
      <c r="E19" s="9"/>
      <c r="F19" s="9"/>
      <c r="G19" s="8"/>
      <c r="H19" s="10">
        <f>SUM(H18-H17)</f>
        <v>7173.789999999979</v>
      </c>
      <c r="I19" s="11"/>
    </row>
    <row r="20" spans="1:9" x14ac:dyDescent="0.25">
      <c r="A20" s="7" t="s">
        <v>5</v>
      </c>
      <c r="B20" s="9"/>
      <c r="C20" s="9"/>
      <c r="D20" s="9"/>
      <c r="E20" s="9"/>
      <c r="F20" s="9"/>
      <c r="G20" s="8"/>
      <c r="H20" s="10">
        <f>SUM(H18/H17)*100</f>
        <v>101.81778740062629</v>
      </c>
      <c r="I20" s="11"/>
    </row>
    <row r="21" spans="1:9" x14ac:dyDescent="0.25">
      <c r="A21" s="7" t="s">
        <v>46</v>
      </c>
      <c r="B21" s="9"/>
      <c r="C21" s="9"/>
      <c r="D21" s="9"/>
      <c r="E21" s="9"/>
      <c r="F21" s="9"/>
      <c r="G21" s="8"/>
      <c r="H21" s="10">
        <f>SUM(G46)</f>
        <v>188332.89199999996</v>
      </c>
      <c r="I21" s="11"/>
    </row>
    <row r="22" spans="1:9" x14ac:dyDescent="0.25">
      <c r="A22" s="7" t="s">
        <v>43</v>
      </c>
      <c r="B22" s="9"/>
      <c r="C22" s="9"/>
      <c r="D22" s="9"/>
      <c r="E22" s="9"/>
      <c r="F22" s="9"/>
      <c r="G22" s="8"/>
      <c r="H22" s="10">
        <v>146905.35999999999</v>
      </c>
      <c r="I22" s="11"/>
    </row>
    <row r="23" spans="1:9" x14ac:dyDescent="0.25">
      <c r="A23" s="7" t="s">
        <v>44</v>
      </c>
      <c r="B23" s="9"/>
      <c r="C23" s="9"/>
      <c r="D23" s="9"/>
      <c r="E23" s="9"/>
      <c r="F23" s="9"/>
      <c r="G23" s="8"/>
      <c r="H23" s="10">
        <f>SUM(H18+H22-H21)</f>
        <v>360390.31799999997</v>
      </c>
      <c r="I23" s="11"/>
    </row>
    <row r="24" spans="1:9" x14ac:dyDescent="0.25">
      <c r="A24" s="20" t="s">
        <v>7</v>
      </c>
      <c r="B24" s="19"/>
      <c r="C24" s="19"/>
      <c r="D24" s="19"/>
      <c r="E24" s="19"/>
      <c r="F24" s="19"/>
      <c r="G24" s="19"/>
      <c r="H24" s="19"/>
      <c r="I24" s="19"/>
    </row>
    <row r="25" spans="1:9" x14ac:dyDescent="0.25">
      <c r="A25" s="1" t="s">
        <v>8</v>
      </c>
    </row>
    <row r="26" spans="1:9" ht="35.25" customHeight="1" x14ac:dyDescent="0.25">
      <c r="A26" s="7" t="s">
        <v>10</v>
      </c>
      <c r="B26" s="8"/>
      <c r="C26" s="7" t="s">
        <v>13</v>
      </c>
      <c r="D26" s="8"/>
      <c r="E26" s="7" t="s">
        <v>12</v>
      </c>
      <c r="F26" s="8"/>
      <c r="G26" s="7" t="s">
        <v>11</v>
      </c>
      <c r="H26" s="8"/>
      <c r="I26" s="2" t="s">
        <v>9</v>
      </c>
    </row>
    <row r="27" spans="1:9" x14ac:dyDescent="0.25">
      <c r="A27" s="7" t="s">
        <v>32</v>
      </c>
      <c r="B27" s="8"/>
      <c r="C27" s="7">
        <v>3</v>
      </c>
      <c r="D27" s="8"/>
      <c r="E27" s="7">
        <v>1600</v>
      </c>
      <c r="F27" s="8"/>
      <c r="G27" s="7">
        <f t="shared" ref="G27" si="0">SUM(C27*E27)</f>
        <v>4800</v>
      </c>
      <c r="H27" s="8"/>
      <c r="I27" s="3" t="s">
        <v>34</v>
      </c>
    </row>
    <row r="28" spans="1:9" x14ac:dyDescent="0.25">
      <c r="A28" s="7" t="s">
        <v>32</v>
      </c>
      <c r="B28" s="8"/>
      <c r="C28" s="7">
        <v>9</v>
      </c>
      <c r="D28" s="8"/>
      <c r="E28" s="7">
        <v>1800</v>
      </c>
      <c r="F28" s="8"/>
      <c r="G28" s="7">
        <f t="shared" ref="G28:G29" si="1">SUM(C28*E28)</f>
        <v>16200</v>
      </c>
      <c r="H28" s="8"/>
      <c r="I28" s="3" t="s">
        <v>34</v>
      </c>
    </row>
    <row r="29" spans="1:9" ht="30.75" customHeight="1" x14ac:dyDescent="0.25">
      <c r="A29" s="7" t="s">
        <v>50</v>
      </c>
      <c r="B29" s="8"/>
      <c r="C29" s="7">
        <v>21</v>
      </c>
      <c r="D29" s="8"/>
      <c r="E29" s="7">
        <v>120</v>
      </c>
      <c r="F29" s="8"/>
      <c r="G29" s="7">
        <f t="shared" si="1"/>
        <v>2520</v>
      </c>
      <c r="H29" s="8"/>
      <c r="I29" s="3">
        <v>44592</v>
      </c>
    </row>
    <row r="30" spans="1:9" ht="30.75" customHeight="1" x14ac:dyDescent="0.25">
      <c r="A30" s="7" t="s">
        <v>50</v>
      </c>
      <c r="B30" s="8"/>
      <c r="C30" s="7">
        <v>14</v>
      </c>
      <c r="D30" s="8"/>
      <c r="E30" s="7">
        <v>150</v>
      </c>
      <c r="F30" s="8"/>
      <c r="G30" s="7">
        <f t="shared" ref="G30:G31" si="2">SUM(C30*E30)</f>
        <v>2100</v>
      </c>
      <c r="H30" s="8"/>
      <c r="I30" s="3">
        <v>44720</v>
      </c>
    </row>
    <row r="31" spans="1:9" ht="30.75" customHeight="1" x14ac:dyDescent="0.25">
      <c r="A31" s="7" t="s">
        <v>50</v>
      </c>
      <c r="B31" s="8"/>
      <c r="C31" s="7">
        <v>13</v>
      </c>
      <c r="D31" s="8"/>
      <c r="E31" s="7">
        <v>150</v>
      </c>
      <c r="F31" s="8"/>
      <c r="G31" s="7">
        <f t="shared" si="2"/>
        <v>1950</v>
      </c>
      <c r="H31" s="8"/>
      <c r="I31" s="3">
        <v>44851</v>
      </c>
    </row>
    <row r="32" spans="1:9" ht="30.75" customHeight="1" x14ac:dyDescent="0.25">
      <c r="A32" s="7" t="s">
        <v>50</v>
      </c>
      <c r="B32" s="8"/>
      <c r="C32" s="7">
        <v>5</v>
      </c>
      <c r="D32" s="8"/>
      <c r="E32" s="7">
        <v>150</v>
      </c>
      <c r="F32" s="8"/>
      <c r="G32" s="7">
        <f t="shared" ref="G32" si="3">SUM(C32*E32)</f>
        <v>750</v>
      </c>
      <c r="H32" s="8"/>
      <c r="I32" s="3">
        <v>44910</v>
      </c>
    </row>
    <row r="33" spans="1:9" ht="30" customHeight="1" x14ac:dyDescent="0.25">
      <c r="A33" s="7" t="s">
        <v>35</v>
      </c>
      <c r="B33" s="8"/>
      <c r="C33" s="7">
        <v>1</v>
      </c>
      <c r="D33" s="8"/>
      <c r="E33" s="7">
        <v>9188.4</v>
      </c>
      <c r="F33" s="8"/>
      <c r="G33" s="7">
        <f t="shared" ref="G33:G42" si="4">SUM(C33*E33)</f>
        <v>9188.4</v>
      </c>
      <c r="H33" s="8"/>
      <c r="I33" s="3">
        <v>44575</v>
      </c>
    </row>
    <row r="34" spans="1:9" x14ac:dyDescent="0.25">
      <c r="A34" s="7" t="s">
        <v>37</v>
      </c>
      <c r="B34" s="8"/>
      <c r="C34" s="7">
        <v>1</v>
      </c>
      <c r="D34" s="8"/>
      <c r="E34" s="7">
        <v>1879.2</v>
      </c>
      <c r="F34" s="8"/>
      <c r="G34" s="7">
        <f t="shared" si="4"/>
        <v>1879.2</v>
      </c>
      <c r="H34" s="8"/>
      <c r="I34" s="3">
        <v>44592</v>
      </c>
    </row>
    <row r="35" spans="1:9" x14ac:dyDescent="0.25">
      <c r="A35" s="7" t="s">
        <v>36</v>
      </c>
      <c r="B35" s="8"/>
      <c r="C35" s="7">
        <v>6</v>
      </c>
      <c r="D35" s="8"/>
      <c r="E35" s="7">
        <v>807.8</v>
      </c>
      <c r="F35" s="8"/>
      <c r="G35" s="7">
        <f t="shared" si="4"/>
        <v>4846.7999999999993</v>
      </c>
      <c r="H35" s="8"/>
      <c r="I35" s="3">
        <v>44585</v>
      </c>
    </row>
    <row r="36" spans="1:9" x14ac:dyDescent="0.25">
      <c r="A36" s="7" t="s">
        <v>38</v>
      </c>
      <c r="B36" s="8"/>
      <c r="C36" s="7">
        <v>6</v>
      </c>
      <c r="D36" s="8"/>
      <c r="E36" s="7">
        <v>952</v>
      </c>
      <c r="F36" s="8"/>
      <c r="G36" s="7">
        <f t="shared" si="4"/>
        <v>5712</v>
      </c>
      <c r="H36" s="8"/>
      <c r="I36" s="3">
        <v>44592</v>
      </c>
    </row>
    <row r="37" spans="1:9" x14ac:dyDescent="0.25">
      <c r="A37" s="7" t="s">
        <v>39</v>
      </c>
      <c r="B37" s="8"/>
      <c r="C37" s="7">
        <v>1</v>
      </c>
      <c r="D37" s="8"/>
      <c r="E37" s="7">
        <v>5322</v>
      </c>
      <c r="F37" s="8"/>
      <c r="G37" s="7">
        <f t="shared" si="4"/>
        <v>5322</v>
      </c>
      <c r="H37" s="8"/>
      <c r="I37" s="3">
        <v>44620</v>
      </c>
    </row>
    <row r="38" spans="1:9" x14ac:dyDescent="0.25">
      <c r="A38" s="7" t="s">
        <v>40</v>
      </c>
      <c r="B38" s="8"/>
      <c r="C38" s="7">
        <v>3</v>
      </c>
      <c r="D38" s="8"/>
      <c r="E38" s="7">
        <v>4333.33</v>
      </c>
      <c r="F38" s="8"/>
      <c r="G38" s="7">
        <v>13000</v>
      </c>
      <c r="H38" s="8"/>
      <c r="I38" s="3">
        <v>44659</v>
      </c>
    </row>
    <row r="39" spans="1:9" ht="30" customHeight="1" x14ac:dyDescent="0.25">
      <c r="A39" s="7" t="s">
        <v>41</v>
      </c>
      <c r="B39" s="8"/>
      <c r="C39" s="7">
        <v>3</v>
      </c>
      <c r="D39" s="8"/>
      <c r="E39" s="7">
        <v>2176</v>
      </c>
      <c r="F39" s="8"/>
      <c r="G39" s="7">
        <f t="shared" si="4"/>
        <v>6528</v>
      </c>
      <c r="H39" s="8"/>
      <c r="I39" s="3">
        <v>44789</v>
      </c>
    </row>
    <row r="40" spans="1:9" x14ac:dyDescent="0.25">
      <c r="A40" s="7" t="s">
        <v>45</v>
      </c>
      <c r="B40" s="8"/>
      <c r="C40" s="7">
        <v>0.5</v>
      </c>
      <c r="D40" s="8"/>
      <c r="E40" s="7">
        <v>1048.8</v>
      </c>
      <c r="F40" s="8"/>
      <c r="G40" s="7">
        <f t="shared" si="4"/>
        <v>524.4</v>
      </c>
      <c r="H40" s="8"/>
      <c r="I40" s="3">
        <v>44820</v>
      </c>
    </row>
    <row r="41" spans="1:9" x14ac:dyDescent="0.25">
      <c r="A41" s="7" t="s">
        <v>36</v>
      </c>
      <c r="B41" s="8"/>
      <c r="C41" s="7">
        <v>6</v>
      </c>
      <c r="D41" s="8"/>
      <c r="E41" s="7">
        <v>886.4</v>
      </c>
      <c r="F41" s="8"/>
      <c r="G41" s="7">
        <f t="shared" si="4"/>
        <v>5318.4</v>
      </c>
      <c r="H41" s="8"/>
      <c r="I41" s="3">
        <v>44875</v>
      </c>
    </row>
    <row r="42" spans="1:9" x14ac:dyDescent="0.25">
      <c r="A42" s="7" t="s">
        <v>51</v>
      </c>
      <c r="B42" s="8"/>
      <c r="C42" s="7">
        <v>150</v>
      </c>
      <c r="D42" s="8"/>
      <c r="E42" s="7">
        <v>63.36</v>
      </c>
      <c r="F42" s="8"/>
      <c r="G42" s="7">
        <f t="shared" si="4"/>
        <v>9504</v>
      </c>
      <c r="H42" s="8"/>
      <c r="I42" s="3">
        <v>44914</v>
      </c>
    </row>
    <row r="43" spans="1:9" x14ac:dyDescent="0.25">
      <c r="A43" s="7" t="s">
        <v>52</v>
      </c>
      <c r="B43" s="8"/>
      <c r="C43" s="7">
        <v>7.8</v>
      </c>
      <c r="D43" s="8"/>
      <c r="E43" s="7">
        <v>563.23</v>
      </c>
      <c r="F43" s="8"/>
      <c r="G43" s="7">
        <v>4393.2</v>
      </c>
      <c r="H43" s="8"/>
      <c r="I43" s="3">
        <v>44923</v>
      </c>
    </row>
    <row r="44" spans="1:9" x14ac:dyDescent="0.25">
      <c r="A44" s="7" t="s">
        <v>22</v>
      </c>
      <c r="B44" s="8"/>
      <c r="C44" s="23" t="s">
        <v>21</v>
      </c>
      <c r="D44" s="24"/>
      <c r="E44" s="21">
        <v>4.43</v>
      </c>
      <c r="F44" s="22"/>
      <c r="G44" s="10">
        <f>SUM(E44*1757.2*7)</f>
        <v>54490.771999999997</v>
      </c>
      <c r="H44" s="11"/>
      <c r="I44" s="4" t="s">
        <v>34</v>
      </c>
    </row>
    <row r="45" spans="1:9" x14ac:dyDescent="0.25">
      <c r="A45" s="7" t="s">
        <v>23</v>
      </c>
      <c r="B45" s="8"/>
      <c r="C45" s="23" t="s">
        <v>21</v>
      </c>
      <c r="D45" s="24"/>
      <c r="E45" s="21">
        <v>5.0199999999999996</v>
      </c>
      <c r="F45" s="22"/>
      <c r="G45" s="10">
        <f>SUM(E45*1757.2*5)</f>
        <v>44105.72</v>
      </c>
      <c r="H45" s="11"/>
      <c r="I45" s="4" t="s">
        <v>34</v>
      </c>
    </row>
    <row r="46" spans="1:9" x14ac:dyDescent="0.25">
      <c r="A46" s="7" t="s">
        <v>14</v>
      </c>
      <c r="B46" s="8"/>
      <c r="C46" s="7"/>
      <c r="D46" s="8"/>
      <c r="E46" s="7"/>
      <c r="F46" s="8"/>
      <c r="G46" s="10">
        <f>SUM(G28:H45)</f>
        <v>188332.89199999996</v>
      </c>
      <c r="H46" s="11"/>
      <c r="I46" s="4"/>
    </row>
    <row r="47" spans="1:9" x14ac:dyDescent="0.25">
      <c r="G47" s="5"/>
      <c r="H47" s="5"/>
    </row>
    <row r="48" spans="1:9" x14ac:dyDescent="0.25">
      <c r="B48" t="s">
        <v>47</v>
      </c>
      <c r="C48" t="s">
        <v>48</v>
      </c>
    </row>
    <row r="49" spans="2:3" x14ac:dyDescent="0.25">
      <c r="B49" t="s">
        <v>49</v>
      </c>
    </row>
    <row r="50" spans="2:3" x14ac:dyDescent="0.25">
      <c r="B50" t="s">
        <v>16</v>
      </c>
      <c r="C50" t="s">
        <v>17</v>
      </c>
    </row>
    <row r="51" spans="2:3" x14ac:dyDescent="0.25">
      <c r="B51" t="s">
        <v>49</v>
      </c>
    </row>
    <row r="53" spans="2:3" x14ac:dyDescent="0.25">
      <c r="B53" t="s">
        <v>18</v>
      </c>
      <c r="C53" t="s">
        <v>19</v>
      </c>
    </row>
    <row r="54" spans="2:3" x14ac:dyDescent="0.25">
      <c r="B54" t="s">
        <v>20</v>
      </c>
    </row>
  </sheetData>
  <mergeCells count="104">
    <mergeCell ref="A36:B36"/>
    <mergeCell ref="C36:D36"/>
    <mergeCell ref="E36:F36"/>
    <mergeCell ref="G36:H36"/>
    <mergeCell ref="G45:H45"/>
    <mergeCell ref="E45:F45"/>
    <mergeCell ref="C45:D45"/>
    <mergeCell ref="A45:B45"/>
    <mergeCell ref="A44:B44"/>
    <mergeCell ref="C44:D44"/>
    <mergeCell ref="E44:F44"/>
    <mergeCell ref="G44:H44"/>
    <mergeCell ref="A40:B40"/>
    <mergeCell ref="C40:D40"/>
    <mergeCell ref="E40:F40"/>
    <mergeCell ref="G40:H40"/>
    <mergeCell ref="C37:D37"/>
    <mergeCell ref="A26:B26"/>
    <mergeCell ref="C26:D26"/>
    <mergeCell ref="E26:F26"/>
    <mergeCell ref="G26:H26"/>
    <mergeCell ref="H22:I22"/>
    <mergeCell ref="H23:I23"/>
    <mergeCell ref="A18:G18"/>
    <mergeCell ref="H18:I18"/>
    <mergeCell ref="C35:D35"/>
    <mergeCell ref="E35:F35"/>
    <mergeCell ref="G35:H35"/>
    <mergeCell ref="A31:B31"/>
    <mergeCell ref="C31:D31"/>
    <mergeCell ref="E31:F31"/>
    <mergeCell ref="G31:H31"/>
    <mergeCell ref="A17:G17"/>
    <mergeCell ref="A19:G19"/>
    <mergeCell ref="A20:G20"/>
    <mergeCell ref="A46:B46"/>
    <mergeCell ref="C46:D46"/>
    <mergeCell ref="E46:F46"/>
    <mergeCell ref="G46:H46"/>
    <mergeCell ref="A1:I1"/>
    <mergeCell ref="A2:I4"/>
    <mergeCell ref="A5:I5"/>
    <mergeCell ref="A15:I15"/>
    <mergeCell ref="A16:I16"/>
    <mergeCell ref="A21:G21"/>
    <mergeCell ref="A22:G22"/>
    <mergeCell ref="A23:G23"/>
    <mergeCell ref="H17:I17"/>
    <mergeCell ref="H19:I19"/>
    <mergeCell ref="H20:I20"/>
    <mergeCell ref="H21:I21"/>
    <mergeCell ref="A43:B43"/>
    <mergeCell ref="C43:D43"/>
    <mergeCell ref="E43:F43"/>
    <mergeCell ref="G43:H43"/>
    <mergeCell ref="A24:I24"/>
    <mergeCell ref="C30:D30"/>
    <mergeCell ref="E30:F30"/>
    <mergeCell ref="G30:H30"/>
    <mergeCell ref="A42:B42"/>
    <mergeCell ref="C42:D42"/>
    <mergeCell ref="E42:F42"/>
    <mergeCell ref="G42:H42"/>
    <mergeCell ref="A39:B39"/>
    <mergeCell ref="C39:D39"/>
    <mergeCell ref="E39:F39"/>
    <mergeCell ref="G39:H39"/>
    <mergeCell ref="A41:B41"/>
    <mergeCell ref="C41:D41"/>
    <mergeCell ref="E41:F41"/>
    <mergeCell ref="G41:H41"/>
    <mergeCell ref="A33:B33"/>
    <mergeCell ref="C33:D33"/>
    <mergeCell ref="E33:F33"/>
    <mergeCell ref="G33:H33"/>
    <mergeCell ref="A34:B34"/>
    <mergeCell ref="C34:D34"/>
    <mergeCell ref="E34:F34"/>
    <mergeCell ref="G34:H34"/>
    <mergeCell ref="A37:B37"/>
    <mergeCell ref="E37:F37"/>
    <mergeCell ref="G37:H37"/>
    <mergeCell ref="A38:B38"/>
    <mergeCell ref="C38:D38"/>
    <mergeCell ref="E38:F38"/>
    <mergeCell ref="G38:H38"/>
    <mergeCell ref="A35:B35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2:B32"/>
    <mergeCell ref="C32:D32"/>
    <mergeCell ref="E32:F32"/>
    <mergeCell ref="G32:H32"/>
    <mergeCell ref="A30:B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2023-02-01T05:48:11Z</dcterms:modified>
</cp:coreProperties>
</file>